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0935" windowHeight="7275" activeTab="1"/>
  </bookViews>
  <sheets>
    <sheet name="сессия 2017  (3)" sheetId="1" r:id="rId1"/>
    <sheet name="сессия 2017  (4)" sheetId="2" r:id="rId2"/>
  </sheets>
  <definedNames/>
  <calcPr fullCalcOnLoad="1"/>
</workbook>
</file>

<file path=xl/sharedStrings.xml><?xml version="1.0" encoding="utf-8"?>
<sst xmlns="http://schemas.openxmlformats.org/spreadsheetml/2006/main" count="457" uniqueCount="94">
  <si>
    <t>Развитие образования</t>
  </si>
  <si>
    <t>Задача «Обеспечение государственных гарантий доступности дошкольного и общего образования»</t>
  </si>
  <si>
    <t>Строительство и реконструкция организаций дошкольного и общего образования</t>
  </si>
  <si>
    <t>Развитие форм и моделей предоставления дошкольного образования</t>
  </si>
  <si>
    <t>Оказание муниципальных услуг (выполнение работ) организациями дошкольного образования</t>
  </si>
  <si>
    <t>Оказание муниципальных услуг (выполнение работ) общеобразовательными организациями</t>
  </si>
  <si>
    <t>Задача «Создание условий для повышения качества услуг дошкольного и общего образования»</t>
  </si>
  <si>
    <t>Развитие системы оценки качества общего образования</t>
  </si>
  <si>
    <t>Сопровождение введения федеральных государственных образовательных стандартов дошкольного и общего образования</t>
  </si>
  <si>
    <t>Приведение зданий и помещений образовательных учреждений в соответствие с требованиями пожарной безопасности</t>
  </si>
  <si>
    <t>Развитие кадровых ресурсов системы дошкольного и общего образования</t>
  </si>
  <si>
    <t>Развитие инновационного опыта работы организаций дошкольного и общего образования</t>
  </si>
  <si>
    <t>Развитие этнокультурного образования в образовательных организациях</t>
  </si>
  <si>
    <t>Задача «Обеспечение равных прав доступа к получению муниципальных  услуг в области обучения и воспитания, определяющих эффекты социализации»</t>
  </si>
  <si>
    <t>Оказание муниципальных  услуг (выполнение работ) учреждениями дополнительного образования</t>
  </si>
  <si>
    <t>Привлечение несовершеннолетних, в том числе с девиантным поведением, во внеурочную деятельность на базе общеобразовательных организаций  и организаций дополнительного образования</t>
  </si>
  <si>
    <t>Задача «Обеспечение качественной работы учреждений, специалистов, представителей актива молодежи и общественного сектора, участвующих в процессе социализации детей и молодежи»</t>
  </si>
  <si>
    <t>Укрепление материально-технической базы организаций дополнительного образования детей</t>
  </si>
  <si>
    <t>Содействие успешной социализации обучающихся, воспитанников</t>
  </si>
  <si>
    <t>Развитие передового педагогического опыта в области социализации обучающихся, воспитанников</t>
  </si>
  <si>
    <t>Пропаганда здорового образа жизни среди молодежи</t>
  </si>
  <si>
    <t>Стимулирование активного участия молодежи в общественной жизни и профилактика негативных тенденций в молодежной среде, вовлечение молодежи в предпринимательскую деятельность</t>
  </si>
  <si>
    <t>Развитие кадровых ресурсов системы дополнительного образования</t>
  </si>
  <si>
    <t>Задача «Повышение мотивации к военной службе у молодежи допризывного и призывного возраста»</t>
  </si>
  <si>
    <t>Военно-патриотческое воспитание молодежи допризывного возраста</t>
  </si>
  <si>
    <t xml:space="preserve">Задача «Повышение  физической  подготовки  граждан  Российской  Федерации, подлежащих призыву на военную службу»   </t>
  </si>
  <si>
    <t>Проведение спортивно-массовых мероприятий для молодежи допризывного возраста.</t>
  </si>
  <si>
    <t>Содействие подросткам в трудоустройстве и проявлении своей активности в общественной жизни в период каникул</t>
  </si>
  <si>
    <t>Обеспечение условий для реализации муниципальной программы «Развитие образования»</t>
  </si>
  <si>
    <t xml:space="preserve">Развитие системы дошкольного и общего образования </t>
  </si>
  <si>
    <t>Основное мероприятие 1.2.1.</t>
  </si>
  <si>
    <t>Основное мероприятие 1.2.2.</t>
  </si>
  <si>
    <t>Основное мероприятие 1.2.3.</t>
  </si>
  <si>
    <t>Укрепление материально-технической базы организаций дошкольного и общего образования  в Республике Коми, в том числе в целях повышения энергоэффективности</t>
  </si>
  <si>
    <t>Основное мероприятие 1.2.4.</t>
  </si>
  <si>
    <t>Основное мероприятие 1.2.5.</t>
  </si>
  <si>
    <t>Основное мероприятие 1.2.6.</t>
  </si>
  <si>
    <t>Основное мероприятие 1.2.7.</t>
  </si>
  <si>
    <t>Основное мероприятие 2.1.1.</t>
  </si>
  <si>
    <t>Основное мероприятие 2.1.2.</t>
  </si>
  <si>
    <t>Основное мероприятие 2.2.1.</t>
  </si>
  <si>
    <t>Основное мероприятие 2.2.2.</t>
  </si>
  <si>
    <t>Основное мероприятие 2.2.3.</t>
  </si>
  <si>
    <t>Основное мероприятие 2.2.4.</t>
  </si>
  <si>
    <t>Основное мероприятие 2.2.5.</t>
  </si>
  <si>
    <t>Основное мероприятие 2.2.6.</t>
  </si>
  <si>
    <t>Основное мероприятие 2.3.1.</t>
  </si>
  <si>
    <t>Основное мероприятие 2.3.2.</t>
  </si>
  <si>
    <t>Подпрограмма 3</t>
  </si>
  <si>
    <t>Основное мероприятие 3.1.2.</t>
  </si>
  <si>
    <t>Подпрограмма 4</t>
  </si>
  <si>
    <t>Основное мероприятие 4.1.1.</t>
  </si>
  <si>
    <t xml:space="preserve">Наименование муниципальной программы, подпрограммы муниципальной программы, ведомственной целевой программы, </t>
  </si>
  <si>
    <t>основного мероприятия</t>
  </si>
  <si>
    <t xml:space="preserve">Источник финансирования </t>
  </si>
  <si>
    <t>итого</t>
  </si>
  <si>
    <t>Муниципальная программа</t>
  </si>
  <si>
    <t>средства от приносящей доход деятельности</t>
  </si>
  <si>
    <t>Подпрограмма 1</t>
  </si>
  <si>
    <t>Основное мероприятие 1.1.4.</t>
  </si>
  <si>
    <t>Основное мероприятие 1.2.8.</t>
  </si>
  <si>
    <t>Организация обучения граждан в муниципальных  общеобразовательных учреждениях начальным знаниям в области обороны и основам военной службы, учебно-полевых сборов</t>
  </si>
  <si>
    <t>Оздоровление, отдых детей и трудоустройство подростков</t>
  </si>
  <si>
    <t xml:space="preserve">Обеспечение оздоровления и  отдыха   детей   </t>
  </si>
  <si>
    <r>
      <t xml:space="preserve"> </t>
    </r>
    <r>
      <rPr>
        <sz val="11"/>
        <rFont val="Times New Roman"/>
        <family val="1"/>
      </rPr>
      <t>Обеспечение реализации подпрограмм, основных мероприятий Программы</t>
    </r>
  </si>
  <si>
    <t>юридические лица</t>
  </si>
  <si>
    <t xml:space="preserve">Всего:   в том числе      </t>
  </si>
  <si>
    <t>федеральный бюджет</t>
  </si>
  <si>
    <t>республиканский бюджет РК</t>
  </si>
  <si>
    <t xml:space="preserve">бюджет  МО МР "Удорский"       </t>
  </si>
  <si>
    <t>Основное мероприятие 1.1.2</t>
  </si>
  <si>
    <t>Основное мероприятие 1.1.3</t>
  </si>
  <si>
    <t xml:space="preserve">   Организация питания обучающихся 1-4 классов в муниципальных образовательных организациях, реализующих программу начального общего образования</t>
  </si>
  <si>
    <t>Основное мероприятие 1.1.5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</si>
  <si>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РК, реализующие образовательную программу дошкольного образования</t>
  </si>
  <si>
    <t>Основное мероприятие 4.1.2.</t>
  </si>
  <si>
    <t>Руководство и управление в сфере установленных функций органов местного самоуправления</t>
  </si>
  <si>
    <t>Основное мероприятие 4.1.3.</t>
  </si>
  <si>
    <r>
      <t xml:space="preserve"> </t>
    </r>
    <r>
      <rPr>
        <sz val="11"/>
        <rFont val="Times New Roman"/>
        <family val="1"/>
      </rPr>
      <t>Обеспечение деятельности подведомственных учреждений</t>
    </r>
  </si>
  <si>
    <r>
      <t>Основное мероприятие 3.1.1</t>
    </r>
    <r>
      <rPr>
        <sz val="11"/>
        <color indexed="8"/>
        <rFont val="Times New Roman"/>
        <family val="1"/>
      </rPr>
      <t>.</t>
    </r>
  </si>
  <si>
    <t>Оценка расходов, годы</t>
  </si>
  <si>
    <t>Основное мероприятие 1.1.1</t>
  </si>
  <si>
    <t>Основное мероприятие 2.4.1</t>
  </si>
  <si>
    <t>Основное мероприятие 1.2.9.</t>
  </si>
  <si>
    <t>Предоставление мер социальной поддержки специалистам муниципальных образовательных учреждений МО МР "Удорский", работающих и проживающих в сельской местности иди поселках городского типа</t>
  </si>
  <si>
    <t>Программа2</t>
  </si>
  <si>
    <t>Дети и молодёжь в муниципальном районе "Удорский"</t>
  </si>
  <si>
    <t xml:space="preserve">Приложение № 1
 к изменениям, вносимым 
в постановление администрации
муниципального района «Удорский»
от 30 декабря 2014 года № 1371 
«Об утверждении муниципальной
программы муниципального образования
муниципального района «Удорский»
«Развитие образования»
</t>
  </si>
  <si>
    <t xml:space="preserve">Таблица №5
Ресурсное обеспечение
реализации муниципальной программы за счет средств муниципального бюджета муниципального образования МР «Удорский»
(с учетом средств межбюджетных трансфертов) ( руб.)
</t>
  </si>
  <si>
    <t xml:space="preserve">Приложение № 2
 к изменениям, вносимым 
в постановление администрации
муниципального района «Удорский»
от 30 декабря 2014 года № 1371 
«Об утверждении муниципальной
программы муниципального образования
муниципального района «Удорский»
«Развитие образования»
</t>
  </si>
  <si>
    <t xml:space="preserve">Таблица №6
Ресурсное обеспечение и прогнозная (справочная) оценка расходов местного бюджета, республиканского бюджета Республики Коми
 (с учетом средств федерального бюджета), бюджетов государственных внебюджетных фондов Республики Коми и юридических лиц на реализацию целей муниципальной программы (руб.)
</t>
  </si>
  <si>
    <t>Основное мероприятие 1.2А</t>
  </si>
  <si>
    <t>Основное мероприятие 1.2А.</t>
  </si>
  <si>
    <t>Реализация народных проектов в сфере образования прошедших отбор в рамках проекта "Народный бюджет"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</si>
</sst>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0000"/>
    <numFmt numFmtId="174" formatCode="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vertical="top" wrapText="1"/>
    </xf>
    <xf numFmtId="166" fontId="46" fillId="0" borderId="10" xfId="0" applyNumberFormat="1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65" fontId="46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47" fillId="0" borderId="1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right" vertical="top" wrapText="1"/>
    </xf>
    <xf numFmtId="2" fontId="4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vertical="top" wrapText="1"/>
    </xf>
    <xf numFmtId="2" fontId="7" fillId="0" borderId="15" xfId="0" applyNumberFormat="1" applyFont="1" applyBorder="1" applyAlignment="1">
      <alignment vertical="top" wrapText="1"/>
    </xf>
    <xf numFmtId="2" fontId="46" fillId="0" borderId="11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vertical="top" wrapText="1"/>
    </xf>
    <xf numFmtId="2" fontId="46" fillId="0" borderId="12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vertical="top" wrapText="1"/>
    </xf>
    <xf numFmtId="2" fontId="46" fillId="0" borderId="1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 wrapText="1"/>
    </xf>
    <xf numFmtId="2" fontId="46" fillId="0" borderId="20" xfId="0" applyNumberFormat="1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166" fontId="46" fillId="0" borderId="11" xfId="0" applyNumberFormat="1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2" fontId="46" fillId="0" borderId="14" xfId="0" applyNumberFormat="1" applyFont="1" applyBorder="1" applyAlignment="1">
      <alignment vertical="top" wrapText="1"/>
    </xf>
    <xf numFmtId="0" fontId="46" fillId="0" borderId="15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2" fontId="46" fillId="0" borderId="14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 wrapText="1"/>
    </xf>
    <xf numFmtId="165" fontId="46" fillId="0" borderId="23" xfId="0" applyNumberFormat="1" applyFont="1" applyBorder="1" applyAlignment="1">
      <alignment horizontal="center" vertical="top" wrapText="1"/>
    </xf>
    <xf numFmtId="165" fontId="46" fillId="0" borderId="24" xfId="0" applyNumberFormat="1" applyFont="1" applyBorder="1" applyAlignment="1">
      <alignment horizontal="center" vertical="top" wrapText="1"/>
    </xf>
    <xf numFmtId="2" fontId="46" fillId="0" borderId="25" xfId="0" applyNumberFormat="1" applyFont="1" applyBorder="1" applyAlignment="1">
      <alignment horizontal="center" vertical="top" wrapText="1"/>
    </xf>
    <xf numFmtId="2" fontId="46" fillId="0" borderId="15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2" fontId="3" fillId="0" borderId="28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6" fillId="0" borderId="25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2" fontId="46" fillId="0" borderId="25" xfId="0" applyNumberFormat="1" applyFont="1" applyBorder="1" applyAlignment="1">
      <alignment vertical="top" wrapText="1"/>
    </xf>
    <xf numFmtId="2" fontId="46" fillId="0" borderId="32" xfId="0" applyNumberFormat="1" applyFont="1" applyBorder="1" applyAlignment="1">
      <alignment vertical="top" wrapText="1"/>
    </xf>
    <xf numFmtId="2" fontId="46" fillId="0" borderId="15" xfId="0" applyNumberFormat="1" applyFont="1" applyBorder="1" applyAlignment="1">
      <alignment vertical="top" wrapText="1"/>
    </xf>
    <xf numFmtId="2" fontId="46" fillId="0" borderId="30" xfId="0" applyNumberFormat="1" applyFont="1" applyBorder="1" applyAlignment="1">
      <alignment horizontal="center" vertical="top" wrapText="1"/>
    </xf>
    <xf numFmtId="2" fontId="46" fillId="0" borderId="33" xfId="0" applyNumberFormat="1" applyFont="1" applyBorder="1" applyAlignment="1">
      <alignment horizontal="center" vertical="top" wrapText="1"/>
    </xf>
    <xf numFmtId="2" fontId="46" fillId="0" borderId="29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 wrapText="1"/>
    </xf>
    <xf numFmtId="2" fontId="3" fillId="0" borderId="36" xfId="0" applyNumberFormat="1" applyFont="1" applyBorder="1" applyAlignment="1">
      <alignment horizontal="center" vertical="top" wrapText="1"/>
    </xf>
    <xf numFmtId="2" fontId="46" fillId="0" borderId="32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vertical="top" wrapText="1"/>
    </xf>
    <xf numFmtId="2" fontId="3" fillId="0" borderId="32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25" xfId="0" applyNumberFormat="1" applyFont="1" applyBorder="1" applyAlignment="1">
      <alignment horizontal="center" vertical="top" wrapText="1"/>
    </xf>
    <xf numFmtId="2" fontId="7" fillId="0" borderId="32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justify" vertical="top" wrapText="1"/>
    </xf>
    <xf numFmtId="2" fontId="3" fillId="0" borderId="32" xfId="0" applyNumberFormat="1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wrapText="1"/>
    </xf>
    <xf numFmtId="2" fontId="3" fillId="0" borderId="32" xfId="0" applyNumberFormat="1" applyFont="1" applyBorder="1" applyAlignment="1">
      <alignment wrapText="1"/>
    </xf>
    <xf numFmtId="2" fontId="3" fillId="0" borderId="15" xfId="0" applyNumberFormat="1" applyFont="1" applyBorder="1" applyAlignment="1">
      <alignment wrapText="1"/>
    </xf>
    <xf numFmtId="2" fontId="3" fillId="0" borderId="14" xfId="0" applyNumberFormat="1" applyFont="1" applyBorder="1" applyAlignment="1">
      <alignment vertical="top" wrapText="1"/>
    </xf>
    <xf numFmtId="2" fontId="46" fillId="0" borderId="14" xfId="0" applyNumberFormat="1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0"/>
  <sheetViews>
    <sheetView zoomScalePageLayoutView="0" workbookViewId="0" topLeftCell="A10">
      <selection activeCell="E17" sqref="E17"/>
    </sheetView>
  </sheetViews>
  <sheetFormatPr defaultColWidth="9.00390625" defaultRowHeight="12.75"/>
  <cols>
    <col min="2" max="3" width="17.875" style="0" customWidth="1"/>
    <col min="4" max="4" width="18.00390625" style="0" customWidth="1"/>
    <col min="5" max="5" width="15.25390625" style="0" customWidth="1"/>
    <col min="6" max="6" width="13.75390625" style="0" customWidth="1"/>
    <col min="7" max="7" width="13.125" style="0" customWidth="1"/>
    <col min="8" max="9" width="12.875" style="0" customWidth="1"/>
    <col min="10" max="10" width="17.125" style="0" customWidth="1"/>
    <col min="11" max="11" width="0.12890625" style="0" customWidth="1"/>
    <col min="12" max="13" width="9.125" style="0" hidden="1" customWidth="1"/>
    <col min="15" max="15" width="7.00390625" style="0" customWidth="1"/>
    <col min="16" max="16" width="9.125" style="0" hidden="1" customWidth="1"/>
  </cols>
  <sheetData>
    <row r="1" spans="9:10" ht="21.75" customHeight="1">
      <c r="I1" s="53" t="s">
        <v>89</v>
      </c>
      <c r="J1" s="54"/>
    </row>
    <row r="2" spans="9:10" ht="12.75">
      <c r="I2" s="54"/>
      <c r="J2" s="54"/>
    </row>
    <row r="3" spans="9:10" ht="18" customHeight="1">
      <c r="I3" s="54"/>
      <c r="J3" s="54"/>
    </row>
    <row r="4" spans="9:10" ht="15.75" customHeight="1">
      <c r="I4" s="54"/>
      <c r="J4" s="54"/>
    </row>
    <row r="5" spans="9:10" ht="59.25" customHeight="1">
      <c r="I5" s="54"/>
      <c r="J5" s="54"/>
    </row>
    <row r="6" spans="2:10" ht="23.25" customHeight="1">
      <c r="B6" s="55" t="s">
        <v>90</v>
      </c>
      <c r="C6" s="56"/>
      <c r="D6" s="56"/>
      <c r="E6" s="56"/>
      <c r="F6" s="56"/>
      <c r="G6" s="56"/>
      <c r="H6" s="56"/>
      <c r="I6" s="56"/>
      <c r="J6" s="56"/>
    </row>
    <row r="7" spans="2:10" ht="12.75">
      <c r="B7" s="56"/>
      <c r="C7" s="56"/>
      <c r="D7" s="56"/>
      <c r="E7" s="56"/>
      <c r="F7" s="56"/>
      <c r="G7" s="56"/>
      <c r="H7" s="56"/>
      <c r="I7" s="56"/>
      <c r="J7" s="56"/>
    </row>
    <row r="8" spans="2:10" ht="12.75">
      <c r="B8" s="56"/>
      <c r="C8" s="56"/>
      <c r="D8" s="56"/>
      <c r="E8" s="56"/>
      <c r="F8" s="56"/>
      <c r="G8" s="56"/>
      <c r="H8" s="56"/>
      <c r="I8" s="56"/>
      <c r="J8" s="56"/>
    </row>
    <row r="9" spans="2:10" ht="12.75">
      <c r="B9" s="56"/>
      <c r="C9" s="56"/>
      <c r="D9" s="56"/>
      <c r="E9" s="56"/>
      <c r="F9" s="56"/>
      <c r="G9" s="56"/>
      <c r="H9" s="56"/>
      <c r="I9" s="56"/>
      <c r="J9" s="56"/>
    </row>
    <row r="10" spans="2:10" ht="12.75">
      <c r="B10" s="56"/>
      <c r="C10" s="56"/>
      <c r="D10" s="56"/>
      <c r="E10" s="56"/>
      <c r="F10" s="56"/>
      <c r="G10" s="56"/>
      <c r="H10" s="56"/>
      <c r="I10" s="56"/>
      <c r="J10" s="56"/>
    </row>
    <row r="11" ht="13.5" thickBot="1"/>
    <row r="12" spans="2:10" ht="57.75" customHeight="1">
      <c r="B12" s="57"/>
      <c r="C12" s="38" t="s">
        <v>52</v>
      </c>
      <c r="D12" s="57" t="s">
        <v>54</v>
      </c>
      <c r="E12" s="60" t="s">
        <v>80</v>
      </c>
      <c r="F12" s="61"/>
      <c r="G12" s="61"/>
      <c r="H12" s="61"/>
      <c r="I12" s="61"/>
      <c r="J12" s="62"/>
    </row>
    <row r="13" spans="2:10" ht="24.75" customHeight="1" thickBot="1">
      <c r="B13" s="58"/>
      <c r="C13" s="1" t="s">
        <v>53</v>
      </c>
      <c r="D13" s="59"/>
      <c r="E13" s="36">
        <v>2015</v>
      </c>
      <c r="F13" s="36">
        <v>2016</v>
      </c>
      <c r="G13" s="36">
        <v>2017</v>
      </c>
      <c r="H13" s="24">
        <v>2018</v>
      </c>
      <c r="I13" s="24">
        <v>2019</v>
      </c>
      <c r="J13" s="25" t="s">
        <v>55</v>
      </c>
    </row>
    <row r="14" spans="2:10" ht="15.75" thickBot="1">
      <c r="B14" s="37">
        <v>1</v>
      </c>
      <c r="C14" s="1">
        <v>2</v>
      </c>
      <c r="D14" s="2">
        <v>3</v>
      </c>
      <c r="E14" s="1">
        <v>4</v>
      </c>
      <c r="F14" s="1">
        <v>4</v>
      </c>
      <c r="G14" s="1">
        <v>5</v>
      </c>
      <c r="H14" s="1">
        <v>6</v>
      </c>
      <c r="I14" s="1"/>
      <c r="J14" s="1">
        <v>7</v>
      </c>
    </row>
    <row r="15" spans="2:10" ht="30.75" thickBot="1">
      <c r="B15" s="63" t="s">
        <v>56</v>
      </c>
      <c r="C15" s="66" t="s">
        <v>0</v>
      </c>
      <c r="D15" s="39" t="s">
        <v>66</v>
      </c>
      <c r="E15" s="26">
        <f>SUM(E16:E20)</f>
        <v>420278039.08</v>
      </c>
      <c r="F15" s="26">
        <f>SUM(F16:F20)</f>
        <v>416206742.73</v>
      </c>
      <c r="G15" s="26">
        <f>SUM(G16:G20)</f>
        <v>391491034.46</v>
      </c>
      <c r="H15" s="26">
        <f>SUM(H16:H20)</f>
        <v>326369317</v>
      </c>
      <c r="I15" s="26">
        <f>SUM(I16:I20)</f>
        <v>338098248</v>
      </c>
      <c r="J15" s="26">
        <f>E15+F15+G15+H15+I15</f>
        <v>1892443381.27</v>
      </c>
    </row>
    <row r="16" spans="2:10" ht="30.75" thickBot="1">
      <c r="B16" s="64"/>
      <c r="C16" s="67"/>
      <c r="D16" s="39" t="s">
        <v>67</v>
      </c>
      <c r="E16" s="13">
        <v>2800000</v>
      </c>
      <c r="F16" s="13"/>
      <c r="G16" s="13"/>
      <c r="H16" s="13"/>
      <c r="I16" s="13"/>
      <c r="J16" s="26">
        <f>E16+F16+G16+H16+I16</f>
        <v>2800000</v>
      </c>
    </row>
    <row r="17" spans="2:10" ht="30.75" thickBot="1">
      <c r="B17" s="64"/>
      <c r="C17" s="67"/>
      <c r="D17" s="18" t="s">
        <v>68</v>
      </c>
      <c r="E17" s="13">
        <f>E23+E119+E201+E219</f>
        <v>277240500</v>
      </c>
      <c r="F17" s="13">
        <f>F23+F119+F201+F219</f>
        <v>269394214.34000003</v>
      </c>
      <c r="G17" s="13">
        <f>G23+G201</f>
        <v>262852741.45999998</v>
      </c>
      <c r="H17" s="13">
        <f>H23+H201</f>
        <v>259952400</v>
      </c>
      <c r="I17" s="13">
        <f>I23+I201</f>
        <v>260645000</v>
      </c>
      <c r="J17" s="26">
        <f>E17+F17+G17+H17+I17</f>
        <v>1330084855.8</v>
      </c>
    </row>
    <row r="18" spans="2:10" ht="27.75" customHeight="1" thickBot="1">
      <c r="B18" s="64"/>
      <c r="C18" s="67"/>
      <c r="D18" s="18" t="s">
        <v>69</v>
      </c>
      <c r="E18" s="13">
        <f>E24+E202+E220+E127</f>
        <v>140237539.07999998</v>
      </c>
      <c r="F18" s="13">
        <f>F24+F120+F202+F220+F127</f>
        <v>146812528.39</v>
      </c>
      <c r="G18" s="13">
        <f>G24+G127+G202+G220</f>
        <v>128638293</v>
      </c>
      <c r="H18" s="13">
        <f>H24+H127+H202+H220</f>
        <v>66416917</v>
      </c>
      <c r="I18" s="13">
        <f>I24+I127+I202+I220</f>
        <v>77453248</v>
      </c>
      <c r="J18" s="26">
        <f>E18+F18+G18+H18+I18</f>
        <v>559558525.47</v>
      </c>
    </row>
    <row r="19" spans="2:10" ht="36" customHeight="1" thickBot="1">
      <c r="B19" s="64"/>
      <c r="C19" s="67"/>
      <c r="D19" s="18" t="s">
        <v>57</v>
      </c>
      <c r="E19" s="13">
        <f>E25+E121+E203+E221</f>
        <v>0</v>
      </c>
      <c r="F19" s="13">
        <f>F25+F121+F203+F221</f>
        <v>0</v>
      </c>
      <c r="G19" s="13"/>
      <c r="H19" s="13"/>
      <c r="I19" s="13"/>
      <c r="J19" s="26">
        <f>SUM(E19:H19)</f>
        <v>0</v>
      </c>
    </row>
    <row r="20" spans="2:10" ht="21" customHeight="1" thickBot="1">
      <c r="B20" s="65"/>
      <c r="C20" s="68"/>
      <c r="D20" s="18" t="s">
        <v>65</v>
      </c>
      <c r="E20" s="13">
        <f>E26+E122+E204+E222</f>
        <v>0</v>
      </c>
      <c r="F20" s="13">
        <f>F26+F122+F204+F222</f>
        <v>0</v>
      </c>
      <c r="G20" s="13"/>
      <c r="H20" s="13"/>
      <c r="I20" s="13"/>
      <c r="J20" s="26">
        <f aca="true" t="shared" si="0" ref="J20:J92">SUM(E20:H20)</f>
        <v>0</v>
      </c>
    </row>
    <row r="21" spans="2:10" ht="30.75" thickBot="1">
      <c r="B21" s="63" t="s">
        <v>58</v>
      </c>
      <c r="C21" s="63" t="s">
        <v>29</v>
      </c>
      <c r="D21" s="39" t="s">
        <v>66</v>
      </c>
      <c r="E21" s="11">
        <f>SUM(E22:E26)</f>
        <v>370626006.83</v>
      </c>
      <c r="F21" s="11">
        <f>SUM(F22:F26)</f>
        <v>367524029.56000006</v>
      </c>
      <c r="G21" s="11">
        <f>SUM(G22:G26)</f>
        <v>349843771.74</v>
      </c>
      <c r="H21" s="11">
        <f>SUM(H22:H26)</f>
        <v>289404217</v>
      </c>
      <c r="I21" s="11">
        <f>SUM(I22:I26)</f>
        <v>303133148</v>
      </c>
      <c r="J21" s="26">
        <f>E21+F21+G21+H21+I21</f>
        <v>1680531173.13</v>
      </c>
    </row>
    <row r="22" spans="2:10" ht="30.75" thickBot="1">
      <c r="B22" s="64"/>
      <c r="C22" s="64"/>
      <c r="D22" s="39" t="s">
        <v>67</v>
      </c>
      <c r="E22" s="13">
        <v>2800000</v>
      </c>
      <c r="F22" s="13">
        <f>F29+F35+F41+F47+F60+F66+F72+F88+F94+F100+F106+F112+F118</f>
        <v>0</v>
      </c>
      <c r="G22" s="13"/>
      <c r="H22" s="13"/>
      <c r="I22" s="13"/>
      <c r="J22" s="26">
        <f>E22+F22+G22+H22+I22</f>
        <v>2800000</v>
      </c>
    </row>
    <row r="23" spans="2:10" ht="30.75" thickBot="1">
      <c r="B23" s="64"/>
      <c r="C23" s="64"/>
      <c r="D23" s="18" t="s">
        <v>68</v>
      </c>
      <c r="E23" s="13">
        <f>E30+E36+E42+E48+E61+E67+E73+E89+E95+E101+E107+E113+E54</f>
        <v>276437900</v>
      </c>
      <c r="F23" s="13">
        <f>F30+F36+F42+F48+F61+F67+F73+F89+F95+F101+F107+F113+F54</f>
        <v>268689314.34000003</v>
      </c>
      <c r="G23" s="13">
        <f>G30+G36+G42+G48+G61+G67+G73+G89+G95+G101+G107+G113+G119</f>
        <v>262134241.45999998</v>
      </c>
      <c r="H23" s="13">
        <f>H30+H36+H42+H48+H61+H67+H73+H89+H95+H101+H107+H113+H119</f>
        <v>259205100</v>
      </c>
      <c r="I23" s="13">
        <f>I30+I36+I42+I48+I61+I67+I73+I89+I95+I101+I107+I113+I119</f>
        <v>259897700</v>
      </c>
      <c r="J23" s="26">
        <f>E23+F23+G23+H23+I23</f>
        <v>1326364255.8</v>
      </c>
    </row>
    <row r="24" spans="2:10" ht="42" customHeight="1" thickBot="1">
      <c r="B24" s="64"/>
      <c r="C24" s="64"/>
      <c r="D24" s="18" t="s">
        <v>69</v>
      </c>
      <c r="E24" s="13">
        <f aca="true" t="shared" si="1" ref="E24:F26">E31+E37+E43+E49+E62+E68+E74+E90+E96+E102+E108+E114</f>
        <v>91388106.83</v>
      </c>
      <c r="F24" s="13">
        <f t="shared" si="1"/>
        <v>98834715.22</v>
      </c>
      <c r="G24" s="13">
        <f>G31+G37+G43+G49+G62+G68+G74+G90+G96+G102+G108+G114+G120+G83</f>
        <v>87709530.28</v>
      </c>
      <c r="H24" s="13">
        <f>H31+H37+H43+H49+H62+H68+H74+H90+H96+H102+H108+H114+H120</f>
        <v>30199117</v>
      </c>
      <c r="I24" s="13">
        <f>I31+I37+I43+I49+I62+I68+I74+I90+I96+I102+I108+I114+I120</f>
        <v>43235448</v>
      </c>
      <c r="J24" s="26">
        <f>E24+F24+G24+H24+I24</f>
        <v>351366917.33000004</v>
      </c>
    </row>
    <row r="25" spans="2:10" ht="27.75" customHeight="1" thickBot="1">
      <c r="B25" s="64"/>
      <c r="C25" s="64"/>
      <c r="D25" s="18" t="s">
        <v>57</v>
      </c>
      <c r="E25" s="3">
        <f t="shared" si="1"/>
        <v>0</v>
      </c>
      <c r="F25" s="13">
        <f t="shared" si="1"/>
        <v>0</v>
      </c>
      <c r="G25" s="13"/>
      <c r="H25" s="13"/>
      <c r="I25" s="13"/>
      <c r="J25" s="26">
        <f t="shared" si="0"/>
        <v>0</v>
      </c>
    </row>
    <row r="26" spans="2:10" ht="15.75" thickBot="1">
      <c r="B26" s="65"/>
      <c r="C26" s="65"/>
      <c r="D26" s="18" t="s">
        <v>65</v>
      </c>
      <c r="E26" s="3">
        <f t="shared" si="1"/>
        <v>0</v>
      </c>
      <c r="F26" s="13">
        <f t="shared" si="1"/>
        <v>0</v>
      </c>
      <c r="G26" s="13"/>
      <c r="H26" s="13"/>
      <c r="I26" s="13"/>
      <c r="J26" s="26">
        <f t="shared" si="0"/>
        <v>0</v>
      </c>
    </row>
    <row r="27" spans="2:10" ht="32.25" customHeight="1" thickBot="1">
      <c r="B27" s="69" t="s">
        <v>1</v>
      </c>
      <c r="C27" s="70"/>
      <c r="D27" s="70"/>
      <c r="E27" s="70"/>
      <c r="F27" s="70"/>
      <c r="G27" s="70"/>
      <c r="H27" s="70"/>
      <c r="I27" s="70"/>
      <c r="J27" s="71"/>
    </row>
    <row r="28" spans="2:10" ht="30.75" thickBot="1">
      <c r="B28" s="46" t="s">
        <v>81</v>
      </c>
      <c r="C28" s="73" t="s">
        <v>2</v>
      </c>
      <c r="D28" s="39" t="s">
        <v>66</v>
      </c>
      <c r="E28" s="3">
        <f>SUM(E29:E33)</f>
        <v>0</v>
      </c>
      <c r="F28" s="13">
        <f>SUM(F29:F33)</f>
        <v>0</v>
      </c>
      <c r="G28" s="13"/>
      <c r="H28" s="13"/>
      <c r="I28" s="13"/>
      <c r="J28" s="26">
        <f t="shared" si="0"/>
        <v>0</v>
      </c>
    </row>
    <row r="29" spans="2:10" ht="30.75" thickBot="1">
      <c r="B29" s="72"/>
      <c r="C29" s="74"/>
      <c r="D29" s="39" t="s">
        <v>67</v>
      </c>
      <c r="E29" s="3"/>
      <c r="F29" s="13"/>
      <c r="G29" s="13"/>
      <c r="H29" s="13"/>
      <c r="I29" s="13"/>
      <c r="J29" s="26">
        <f t="shared" si="0"/>
        <v>0</v>
      </c>
    </row>
    <row r="30" spans="2:10" ht="30.75" thickBot="1">
      <c r="B30" s="72"/>
      <c r="C30" s="74"/>
      <c r="D30" s="18" t="s">
        <v>68</v>
      </c>
      <c r="E30" s="3"/>
      <c r="F30" s="13"/>
      <c r="G30" s="13"/>
      <c r="H30" s="13"/>
      <c r="I30" s="13"/>
      <c r="J30" s="26">
        <f t="shared" si="0"/>
        <v>0</v>
      </c>
    </row>
    <row r="31" spans="2:10" ht="42" customHeight="1" thickBot="1">
      <c r="B31" s="72"/>
      <c r="C31" s="74"/>
      <c r="D31" s="18" t="s">
        <v>69</v>
      </c>
      <c r="E31" s="3"/>
      <c r="F31" s="13"/>
      <c r="G31" s="13"/>
      <c r="H31" s="13"/>
      <c r="I31" s="13"/>
      <c r="J31" s="26">
        <f t="shared" si="0"/>
        <v>0</v>
      </c>
    </row>
    <row r="32" spans="2:10" ht="58.5" customHeight="1" thickBot="1">
      <c r="B32" s="72"/>
      <c r="C32" s="74"/>
      <c r="D32" s="18" t="s">
        <v>57</v>
      </c>
      <c r="E32" s="3"/>
      <c r="F32" s="13"/>
      <c r="G32" s="13"/>
      <c r="H32" s="13"/>
      <c r="I32" s="13"/>
      <c r="J32" s="26">
        <f t="shared" si="0"/>
        <v>0</v>
      </c>
    </row>
    <row r="33" spans="2:10" ht="15.75" thickBot="1">
      <c r="B33" s="47"/>
      <c r="C33" s="75"/>
      <c r="D33" s="18" t="s">
        <v>65</v>
      </c>
      <c r="E33" s="3"/>
      <c r="F33" s="13"/>
      <c r="G33" s="13"/>
      <c r="H33" s="13"/>
      <c r="I33" s="13"/>
      <c r="J33" s="26">
        <f t="shared" si="0"/>
        <v>0</v>
      </c>
    </row>
    <row r="34" spans="2:10" ht="30.75" thickBot="1">
      <c r="B34" s="46" t="s">
        <v>70</v>
      </c>
      <c r="C34" s="73" t="s">
        <v>3</v>
      </c>
      <c r="D34" s="39" t="s">
        <v>66</v>
      </c>
      <c r="E34" s="3">
        <f>SUM(E35:E39)</f>
        <v>0</v>
      </c>
      <c r="F34" s="13">
        <f>SUM(F35:F39)</f>
        <v>0</v>
      </c>
      <c r="G34" s="13"/>
      <c r="H34" s="13"/>
      <c r="I34" s="13"/>
      <c r="J34" s="26">
        <f t="shared" si="0"/>
        <v>0</v>
      </c>
    </row>
    <row r="35" spans="2:10" ht="30.75" thickBot="1">
      <c r="B35" s="72"/>
      <c r="C35" s="74"/>
      <c r="D35" s="39" t="s">
        <v>67</v>
      </c>
      <c r="E35" s="3"/>
      <c r="F35" s="13"/>
      <c r="G35" s="13"/>
      <c r="H35" s="13"/>
      <c r="I35" s="13"/>
      <c r="J35" s="26">
        <f t="shared" si="0"/>
        <v>0</v>
      </c>
    </row>
    <row r="36" spans="2:10" ht="49.5" customHeight="1" thickBot="1">
      <c r="B36" s="72"/>
      <c r="C36" s="74"/>
      <c r="D36" s="18" t="s">
        <v>68</v>
      </c>
      <c r="E36" s="3"/>
      <c r="F36" s="13"/>
      <c r="G36" s="13"/>
      <c r="H36" s="13"/>
      <c r="I36" s="13"/>
      <c r="J36" s="26">
        <f t="shared" si="0"/>
        <v>0</v>
      </c>
    </row>
    <row r="37" spans="2:10" ht="51.75" customHeight="1" thickBot="1">
      <c r="B37" s="72"/>
      <c r="C37" s="74"/>
      <c r="D37" s="18" t="s">
        <v>69</v>
      </c>
      <c r="E37" s="3"/>
      <c r="F37" s="13"/>
      <c r="G37" s="13"/>
      <c r="H37" s="13"/>
      <c r="I37" s="13"/>
      <c r="J37" s="26">
        <f t="shared" si="0"/>
        <v>0</v>
      </c>
    </row>
    <row r="38" spans="2:10" ht="18.75" customHeight="1" thickBot="1">
      <c r="B38" s="72"/>
      <c r="C38" s="74"/>
      <c r="D38" s="18" t="s">
        <v>57</v>
      </c>
      <c r="E38" s="3"/>
      <c r="F38" s="13"/>
      <c r="G38" s="13"/>
      <c r="H38" s="13"/>
      <c r="I38" s="13"/>
      <c r="J38" s="26">
        <f t="shared" si="0"/>
        <v>0</v>
      </c>
    </row>
    <row r="39" spans="2:10" ht="29.25" customHeight="1" thickBot="1">
      <c r="B39" s="19"/>
      <c r="C39" s="75"/>
      <c r="D39" s="18" t="s">
        <v>65</v>
      </c>
      <c r="E39" s="5"/>
      <c r="F39" s="20"/>
      <c r="G39" s="13"/>
      <c r="H39" s="13"/>
      <c r="I39" s="20"/>
      <c r="J39" s="26">
        <f t="shared" si="0"/>
        <v>0</v>
      </c>
    </row>
    <row r="40" spans="2:10" ht="30.75" thickBot="1">
      <c r="B40" s="46" t="s">
        <v>71</v>
      </c>
      <c r="C40" s="73" t="s">
        <v>4</v>
      </c>
      <c r="D40" s="39" t="s">
        <v>66</v>
      </c>
      <c r="E40" s="18">
        <f>SUM(E41:E45)</f>
        <v>92859248.7</v>
      </c>
      <c r="F40" s="18">
        <f>SUM(F41:F45)</f>
        <v>103309342.3</v>
      </c>
      <c r="G40" s="18">
        <f>SUM(G41:G45)</f>
        <v>97918613.28</v>
      </c>
      <c r="H40" s="27">
        <f>SUM(H41:H45)</f>
        <v>77114900</v>
      </c>
      <c r="I40" s="27">
        <f>SUM(I41:I45)</f>
        <v>77114900</v>
      </c>
      <c r="J40" s="26">
        <f>E40+F40+G40+H40+I40</f>
        <v>448317004.28</v>
      </c>
    </row>
    <row r="41" spans="2:10" ht="30.75" thickBot="1">
      <c r="B41" s="72"/>
      <c r="C41" s="74"/>
      <c r="D41" s="39" t="s">
        <v>67</v>
      </c>
      <c r="E41" s="18"/>
      <c r="F41" s="18"/>
      <c r="G41" s="13"/>
      <c r="H41" s="28"/>
      <c r="I41" s="39"/>
      <c r="J41" s="26">
        <f>E41+F41+G41+H41+I41</f>
        <v>0</v>
      </c>
    </row>
    <row r="42" spans="2:10" ht="30.75" thickBot="1">
      <c r="B42" s="72"/>
      <c r="C42" s="74"/>
      <c r="D42" s="18" t="s">
        <v>68</v>
      </c>
      <c r="E42" s="9">
        <v>73041335.2</v>
      </c>
      <c r="F42" s="9">
        <v>70893762.03</v>
      </c>
      <c r="G42" s="10">
        <v>75941100</v>
      </c>
      <c r="H42" s="29">
        <v>76271000</v>
      </c>
      <c r="I42" s="18">
        <v>76707500</v>
      </c>
      <c r="J42" s="26">
        <f>E42+F42+G42+H42+I42</f>
        <v>372854697.23</v>
      </c>
    </row>
    <row r="43" spans="2:10" ht="30.75" thickBot="1">
      <c r="B43" s="72"/>
      <c r="C43" s="74"/>
      <c r="D43" s="18" t="s">
        <v>69</v>
      </c>
      <c r="E43" s="9">
        <v>19817913.5</v>
      </c>
      <c r="F43" s="9">
        <v>32415580.27</v>
      </c>
      <c r="G43" s="9">
        <v>21977513.28</v>
      </c>
      <c r="H43" s="30">
        <v>843900</v>
      </c>
      <c r="I43" s="31">
        <v>407400</v>
      </c>
      <c r="J43" s="26">
        <f>E43+F43+G43+H43+I43</f>
        <v>75462307.05</v>
      </c>
    </row>
    <row r="44" spans="2:10" ht="45.75" thickBot="1">
      <c r="B44" s="72"/>
      <c r="C44" s="74"/>
      <c r="D44" s="18" t="s">
        <v>57</v>
      </c>
      <c r="E44" s="3"/>
      <c r="F44" s="13"/>
      <c r="G44" s="13"/>
      <c r="H44" s="13"/>
      <c r="I44" s="13"/>
      <c r="J44" s="26">
        <f t="shared" si="0"/>
        <v>0</v>
      </c>
    </row>
    <row r="45" spans="2:10" ht="15.75" thickBot="1">
      <c r="B45" s="47"/>
      <c r="C45" s="75"/>
      <c r="D45" s="18" t="s">
        <v>65</v>
      </c>
      <c r="E45" s="3"/>
      <c r="F45" s="13"/>
      <c r="G45" s="13"/>
      <c r="H45" s="13"/>
      <c r="I45" s="13"/>
      <c r="J45" s="26">
        <f t="shared" si="0"/>
        <v>0</v>
      </c>
    </row>
    <row r="46" spans="2:10" ht="30.75" thickBot="1">
      <c r="B46" s="63" t="s">
        <v>59</v>
      </c>
      <c r="C46" s="73" t="s">
        <v>5</v>
      </c>
      <c r="D46" s="39" t="s">
        <v>66</v>
      </c>
      <c r="E46" s="11">
        <f>SUM(E47:E51)</f>
        <v>254413493.05</v>
      </c>
      <c r="F46" s="11">
        <f>SUM(F47:F51)</f>
        <v>251120234.23</v>
      </c>
      <c r="G46" s="11">
        <f>SUM(G47:G51)</f>
        <v>230924383</v>
      </c>
      <c r="H46" s="11">
        <f>SUM(H47:H51)</f>
        <v>192327417</v>
      </c>
      <c r="I46" s="11">
        <f>SUM(I47:I51)</f>
        <v>205800248</v>
      </c>
      <c r="J46" s="26">
        <f>E46+F46+G46+H46+I46</f>
        <v>1134585775.28</v>
      </c>
    </row>
    <row r="47" spans="2:10" ht="30.75" thickBot="1">
      <c r="B47" s="64"/>
      <c r="C47" s="74"/>
      <c r="D47" s="39" t="s">
        <v>67</v>
      </c>
      <c r="E47" s="13"/>
      <c r="F47" s="13"/>
      <c r="G47" s="13"/>
      <c r="H47" s="13"/>
      <c r="I47" s="13"/>
      <c r="J47" s="26">
        <f>E47+F47+G47+H47+I47</f>
        <v>0</v>
      </c>
    </row>
    <row r="48" spans="2:10" ht="30.75" thickBot="1">
      <c r="B48" s="64"/>
      <c r="C48" s="74"/>
      <c r="D48" s="18" t="s">
        <v>68</v>
      </c>
      <c r="E48" s="12">
        <v>185349064.8</v>
      </c>
      <c r="F48" s="12">
        <v>185882737.97</v>
      </c>
      <c r="G48" s="12">
        <v>166237000</v>
      </c>
      <c r="H48" s="12">
        <v>163263500</v>
      </c>
      <c r="I48" s="12">
        <v>163263500</v>
      </c>
      <c r="J48" s="26">
        <f>E48+F48+G48+H48+I48</f>
        <v>863995802.77</v>
      </c>
    </row>
    <row r="49" spans="2:10" ht="30.75" thickBot="1">
      <c r="B49" s="64"/>
      <c r="C49" s="74"/>
      <c r="D49" s="18" t="s">
        <v>69</v>
      </c>
      <c r="E49" s="12">
        <v>69064428.25</v>
      </c>
      <c r="F49" s="12">
        <v>65237496.26</v>
      </c>
      <c r="G49" s="12">
        <v>64687383</v>
      </c>
      <c r="H49" s="12">
        <v>29063917</v>
      </c>
      <c r="I49" s="12">
        <v>42536748</v>
      </c>
      <c r="J49" s="26">
        <f>E49+F49+G49+H49+I49</f>
        <v>270589972.51</v>
      </c>
    </row>
    <row r="50" spans="2:10" ht="45.75" thickBot="1">
      <c r="B50" s="64"/>
      <c r="C50" s="74"/>
      <c r="D50" s="18" t="s">
        <v>57</v>
      </c>
      <c r="E50" s="3"/>
      <c r="F50" s="13"/>
      <c r="G50" s="13"/>
      <c r="H50" s="13"/>
      <c r="I50" s="13"/>
      <c r="J50" s="26">
        <f t="shared" si="0"/>
        <v>0</v>
      </c>
    </row>
    <row r="51" spans="2:10" ht="15.75" thickBot="1">
      <c r="B51" s="65"/>
      <c r="C51" s="75"/>
      <c r="D51" s="18" t="s">
        <v>65</v>
      </c>
      <c r="E51" s="3"/>
      <c r="F51" s="13"/>
      <c r="G51" s="13"/>
      <c r="H51" s="13"/>
      <c r="I51" s="13"/>
      <c r="J51" s="26">
        <f t="shared" si="0"/>
        <v>0</v>
      </c>
    </row>
    <row r="52" spans="2:10" ht="30.75" thickBot="1">
      <c r="B52" s="76" t="s">
        <v>73</v>
      </c>
      <c r="C52" s="76" t="s">
        <v>74</v>
      </c>
      <c r="D52" s="39" t="s">
        <v>66</v>
      </c>
      <c r="E52" s="13">
        <f>E54</f>
        <v>9018900</v>
      </c>
      <c r="F52" s="13">
        <f>F54</f>
        <v>0</v>
      </c>
      <c r="G52" s="13"/>
      <c r="H52" s="13"/>
      <c r="I52" s="13"/>
      <c r="J52" s="26">
        <f t="shared" si="0"/>
        <v>9018900</v>
      </c>
    </row>
    <row r="53" spans="2:10" ht="30.75" thickBot="1">
      <c r="B53" s="77"/>
      <c r="C53" s="79"/>
      <c r="D53" s="39" t="s">
        <v>67</v>
      </c>
      <c r="E53" s="13"/>
      <c r="F53" s="13"/>
      <c r="G53" s="13"/>
      <c r="H53" s="13"/>
      <c r="I53" s="13"/>
      <c r="J53" s="26">
        <f t="shared" si="0"/>
        <v>0</v>
      </c>
    </row>
    <row r="54" spans="2:10" ht="30.75" thickBot="1">
      <c r="B54" s="77"/>
      <c r="C54" s="79"/>
      <c r="D54" s="18" t="s">
        <v>68</v>
      </c>
      <c r="E54" s="13">
        <v>9018900</v>
      </c>
      <c r="F54" s="13"/>
      <c r="G54" s="13"/>
      <c r="H54" s="13"/>
      <c r="I54" s="13"/>
      <c r="J54" s="26">
        <f t="shared" si="0"/>
        <v>9018900</v>
      </c>
    </row>
    <row r="55" spans="2:10" ht="30.75" thickBot="1">
      <c r="B55" s="77"/>
      <c r="C55" s="79"/>
      <c r="D55" s="18" t="s">
        <v>69</v>
      </c>
      <c r="E55" s="3"/>
      <c r="F55" s="13"/>
      <c r="G55" s="13"/>
      <c r="H55" s="13"/>
      <c r="I55" s="13"/>
      <c r="J55" s="26">
        <f t="shared" si="0"/>
        <v>0</v>
      </c>
    </row>
    <row r="56" spans="2:10" ht="45.75" thickBot="1">
      <c r="B56" s="77"/>
      <c r="C56" s="79"/>
      <c r="D56" s="18" t="s">
        <v>57</v>
      </c>
      <c r="E56" s="3"/>
      <c r="F56" s="13"/>
      <c r="G56" s="13"/>
      <c r="H56" s="13"/>
      <c r="I56" s="13"/>
      <c r="J56" s="26">
        <f t="shared" si="0"/>
        <v>0</v>
      </c>
    </row>
    <row r="57" spans="2:10" ht="15.75" thickBot="1">
      <c r="B57" s="78"/>
      <c r="C57" s="80"/>
      <c r="D57" s="18" t="s">
        <v>65</v>
      </c>
      <c r="E57" s="3"/>
      <c r="F57" s="13"/>
      <c r="G57" s="13"/>
      <c r="H57" s="13"/>
      <c r="I57" s="13"/>
      <c r="J57" s="26">
        <f t="shared" si="0"/>
        <v>0</v>
      </c>
    </row>
    <row r="58" spans="2:10" ht="15.75" thickBot="1">
      <c r="B58" s="69" t="s">
        <v>6</v>
      </c>
      <c r="C58" s="70"/>
      <c r="D58" s="70"/>
      <c r="E58" s="70"/>
      <c r="F58" s="70"/>
      <c r="G58" s="70"/>
      <c r="H58" s="70"/>
      <c r="I58" s="70"/>
      <c r="J58" s="71"/>
    </row>
    <row r="59" spans="2:10" ht="30.75" thickBot="1">
      <c r="B59" s="63" t="s">
        <v>30</v>
      </c>
      <c r="C59" s="73" t="s">
        <v>7</v>
      </c>
      <c r="D59" s="39" t="s">
        <v>66</v>
      </c>
      <c r="E59" s="8">
        <f>SUM(E60:E64)</f>
        <v>60000</v>
      </c>
      <c r="F59" s="21">
        <f>SUM(F60:F64)</f>
        <v>60000</v>
      </c>
      <c r="G59" s="13">
        <f>SUM(G60:G64)</f>
        <v>60000</v>
      </c>
      <c r="H59" s="13">
        <f>SUM(H60:H64)</f>
        <v>60000</v>
      </c>
      <c r="I59" s="13">
        <f>SUM(I60:I64)</f>
        <v>60000</v>
      </c>
      <c r="J59" s="26">
        <f>E59+F59+G59+H59+I59</f>
        <v>300000</v>
      </c>
    </row>
    <row r="60" spans="2:10" ht="30.75" thickBot="1">
      <c r="B60" s="64"/>
      <c r="C60" s="74"/>
      <c r="D60" s="39" t="s">
        <v>67</v>
      </c>
      <c r="E60" s="8"/>
      <c r="F60" s="21"/>
      <c r="G60" s="13"/>
      <c r="H60" s="13"/>
      <c r="I60" s="13"/>
      <c r="J60" s="26">
        <f>E60+F60+G60+H60+I60</f>
        <v>0</v>
      </c>
    </row>
    <row r="61" spans="2:10" ht="30.75" thickBot="1">
      <c r="B61" s="64"/>
      <c r="C61" s="74"/>
      <c r="D61" s="18" t="s">
        <v>68</v>
      </c>
      <c r="E61" s="8"/>
      <c r="F61" s="21"/>
      <c r="G61" s="13"/>
      <c r="H61" s="13"/>
      <c r="I61" s="13"/>
      <c r="J61" s="26">
        <f>E61+F61+G61+H61+I61</f>
        <v>0</v>
      </c>
    </row>
    <row r="62" spans="2:10" ht="30.75" thickBot="1">
      <c r="B62" s="64"/>
      <c r="C62" s="74"/>
      <c r="D62" s="18" t="s">
        <v>69</v>
      </c>
      <c r="E62" s="17">
        <v>60000</v>
      </c>
      <c r="F62" s="17">
        <v>60000</v>
      </c>
      <c r="G62" s="12">
        <v>60000</v>
      </c>
      <c r="H62" s="12">
        <v>60000</v>
      </c>
      <c r="I62" s="12">
        <v>60000</v>
      </c>
      <c r="J62" s="26">
        <f>E62+F62+G62+H62+I62</f>
        <v>300000</v>
      </c>
    </row>
    <row r="63" spans="2:10" ht="45.75" thickBot="1">
      <c r="B63" s="64"/>
      <c r="C63" s="74"/>
      <c r="D63" s="18" t="s">
        <v>57</v>
      </c>
      <c r="E63" s="4"/>
      <c r="F63" s="13"/>
      <c r="G63" s="13"/>
      <c r="H63" s="13"/>
      <c r="I63" s="13"/>
      <c r="J63" s="26">
        <f t="shared" si="0"/>
        <v>0</v>
      </c>
    </row>
    <row r="64" spans="2:10" ht="15.75" thickBot="1">
      <c r="B64" s="65"/>
      <c r="C64" s="75"/>
      <c r="D64" s="18" t="s">
        <v>65</v>
      </c>
      <c r="E64" s="4"/>
      <c r="F64" s="13"/>
      <c r="G64" s="13"/>
      <c r="H64" s="13"/>
      <c r="I64" s="13"/>
      <c r="J64" s="26">
        <f t="shared" si="0"/>
        <v>0</v>
      </c>
    </row>
    <row r="65" spans="2:10" ht="30.75" thickBot="1">
      <c r="B65" s="73" t="s">
        <v>31</v>
      </c>
      <c r="C65" s="73" t="s">
        <v>8</v>
      </c>
      <c r="D65" s="39" t="s">
        <v>66</v>
      </c>
      <c r="E65" s="4">
        <f>SUM(E66:E70)</f>
        <v>0</v>
      </c>
      <c r="F65" s="13">
        <f>SUM(F66:F70)</f>
        <v>0</v>
      </c>
      <c r="G65" s="13">
        <f>SUM(G66:G70)</f>
        <v>0</v>
      </c>
      <c r="H65" s="13">
        <f>SUM(H66:H70)</f>
        <v>0</v>
      </c>
      <c r="I65" s="13"/>
      <c r="J65" s="26">
        <f t="shared" si="0"/>
        <v>0</v>
      </c>
    </row>
    <row r="66" spans="2:10" ht="30.75" thickBot="1">
      <c r="B66" s="74"/>
      <c r="C66" s="74"/>
      <c r="D66" s="39" t="s">
        <v>67</v>
      </c>
      <c r="E66" s="4"/>
      <c r="F66" s="13"/>
      <c r="G66" s="13"/>
      <c r="H66" s="13"/>
      <c r="I66" s="13"/>
      <c r="J66" s="26">
        <f t="shared" si="0"/>
        <v>0</v>
      </c>
    </row>
    <row r="67" spans="2:10" ht="30.75" thickBot="1">
      <c r="B67" s="74"/>
      <c r="C67" s="74"/>
      <c r="D67" s="18" t="s">
        <v>68</v>
      </c>
      <c r="E67" s="4"/>
      <c r="F67" s="13"/>
      <c r="G67" s="13"/>
      <c r="H67" s="13"/>
      <c r="I67" s="13"/>
      <c r="J67" s="26">
        <f t="shared" si="0"/>
        <v>0</v>
      </c>
    </row>
    <row r="68" spans="2:10" ht="30.75" thickBot="1">
      <c r="B68" s="74"/>
      <c r="C68" s="74"/>
      <c r="D68" s="18" t="s">
        <v>69</v>
      </c>
      <c r="E68" s="4"/>
      <c r="F68" s="13"/>
      <c r="G68" s="13"/>
      <c r="H68" s="13"/>
      <c r="I68" s="13"/>
      <c r="J68" s="26">
        <f t="shared" si="0"/>
        <v>0</v>
      </c>
    </row>
    <row r="69" spans="2:10" ht="45.75" thickBot="1">
      <c r="B69" s="74"/>
      <c r="C69" s="74"/>
      <c r="D69" s="18" t="s">
        <v>57</v>
      </c>
      <c r="E69" s="4"/>
      <c r="F69" s="13"/>
      <c r="G69" s="13"/>
      <c r="H69" s="13"/>
      <c r="I69" s="13"/>
      <c r="J69" s="26">
        <f t="shared" si="0"/>
        <v>0</v>
      </c>
    </row>
    <row r="70" spans="2:10" ht="15.75" thickBot="1">
      <c r="B70" s="75"/>
      <c r="C70" s="75"/>
      <c r="D70" s="18" t="s">
        <v>65</v>
      </c>
      <c r="E70" s="4"/>
      <c r="F70" s="13"/>
      <c r="G70" s="13"/>
      <c r="H70" s="13"/>
      <c r="I70" s="13"/>
      <c r="J70" s="26">
        <f t="shared" si="0"/>
        <v>0</v>
      </c>
    </row>
    <row r="71" spans="2:10" ht="30.75" thickBot="1">
      <c r="B71" s="73" t="s">
        <v>32</v>
      </c>
      <c r="C71" s="73" t="s">
        <v>33</v>
      </c>
      <c r="D71" s="39" t="s">
        <v>66</v>
      </c>
      <c r="E71" s="6">
        <f>SUM(E72:E76)</f>
        <v>6099709.5</v>
      </c>
      <c r="F71" s="13">
        <f>SUM(F72:F76)</f>
        <v>5590932.34</v>
      </c>
      <c r="G71" s="13">
        <f>SUM(G72:G76)</f>
        <v>1001970.23</v>
      </c>
      <c r="H71" s="13">
        <f>SUM(H72:H76)</f>
        <v>0</v>
      </c>
      <c r="I71" s="13">
        <f>SUM(I72:I76)</f>
        <v>0</v>
      </c>
      <c r="J71" s="26">
        <f>E71+F71+G71+H71+I71</f>
        <v>12692612.07</v>
      </c>
    </row>
    <row r="72" spans="2:10" ht="30.75" thickBot="1">
      <c r="B72" s="74"/>
      <c r="C72" s="74"/>
      <c r="D72" s="39" t="s">
        <v>67</v>
      </c>
      <c r="E72" s="6">
        <v>2800000</v>
      </c>
      <c r="F72" s="13"/>
      <c r="G72" s="13"/>
      <c r="H72" s="13"/>
      <c r="I72" s="13"/>
      <c r="J72" s="26">
        <f>E72+F72+G72+H72+I72</f>
        <v>2800000</v>
      </c>
    </row>
    <row r="73" spans="2:10" ht="30.75" thickBot="1">
      <c r="B73" s="74"/>
      <c r="C73" s="74"/>
      <c r="D73" s="18" t="s">
        <v>68</v>
      </c>
      <c r="E73" s="6">
        <v>1779000</v>
      </c>
      <c r="F73" s="13">
        <v>4736114.34</v>
      </c>
      <c r="G73" s="13">
        <v>331970.23</v>
      </c>
      <c r="H73" s="13"/>
      <c r="I73" s="13"/>
      <c r="J73" s="26">
        <f>E73+F73+G73+H73+I73</f>
        <v>6847084.57</v>
      </c>
    </row>
    <row r="74" spans="2:10" ht="30.75" thickBot="1">
      <c r="B74" s="74"/>
      <c r="C74" s="74"/>
      <c r="D74" s="18" t="s">
        <v>69</v>
      </c>
      <c r="E74" s="12">
        <v>1520709.5</v>
      </c>
      <c r="F74" s="12">
        <v>854818</v>
      </c>
      <c r="G74" s="12">
        <v>670000</v>
      </c>
      <c r="H74" s="12">
        <v>0</v>
      </c>
      <c r="I74" s="12">
        <v>0</v>
      </c>
      <c r="J74" s="26">
        <f>E74+F74+G74+H74+I74</f>
        <v>3045527.5</v>
      </c>
    </row>
    <row r="75" spans="2:10" ht="45.75" thickBot="1">
      <c r="B75" s="74"/>
      <c r="C75" s="74"/>
      <c r="D75" s="18" t="s">
        <v>57</v>
      </c>
      <c r="E75" s="6"/>
      <c r="F75" s="13"/>
      <c r="G75" s="13"/>
      <c r="H75" s="13"/>
      <c r="I75" s="13"/>
      <c r="J75" s="26">
        <f t="shared" si="0"/>
        <v>0</v>
      </c>
    </row>
    <row r="76" spans="2:10" ht="15.75" thickBot="1">
      <c r="B76" s="74"/>
      <c r="C76" s="74"/>
      <c r="D76" s="18" t="s">
        <v>65</v>
      </c>
      <c r="E76" s="6"/>
      <c r="F76" s="13"/>
      <c r="G76" s="13"/>
      <c r="H76" s="13"/>
      <c r="I76" s="13"/>
      <c r="J76" s="26">
        <f t="shared" si="0"/>
        <v>0</v>
      </c>
    </row>
    <row r="77" spans="2:10" ht="15.75" customHeight="1">
      <c r="B77" s="48" t="s">
        <v>91</v>
      </c>
      <c r="C77" s="48" t="s">
        <v>93</v>
      </c>
      <c r="D77" s="51" t="s">
        <v>66</v>
      </c>
      <c r="E77" s="44"/>
      <c r="F77" s="46"/>
      <c r="G77" s="46">
        <f>G83+G81+G79</f>
        <v>33334</v>
      </c>
      <c r="H77" s="46">
        <f>H83+H81+H79</f>
        <v>0</v>
      </c>
      <c r="I77" s="46">
        <f>I83+I81+I79</f>
        <v>0</v>
      </c>
      <c r="J77" s="46">
        <f>G77+H77+I77</f>
        <v>33334</v>
      </c>
    </row>
    <row r="78" spans="2:10" ht="13.5" customHeight="1" thickBot="1">
      <c r="B78" s="49"/>
      <c r="C78" s="49"/>
      <c r="D78" s="52"/>
      <c r="E78" s="45"/>
      <c r="F78" s="47"/>
      <c r="G78" s="47"/>
      <c r="H78" s="47"/>
      <c r="I78" s="47"/>
      <c r="J78" s="47"/>
    </row>
    <row r="79" spans="2:10" ht="15.75" customHeight="1">
      <c r="B79" s="49"/>
      <c r="C79" s="49"/>
      <c r="D79" s="51" t="s">
        <v>67</v>
      </c>
      <c r="E79" s="44"/>
      <c r="F79" s="46"/>
      <c r="G79" s="46"/>
      <c r="H79" s="46"/>
      <c r="I79" s="46"/>
      <c r="J79" s="46">
        <f>G79+H79+I79</f>
        <v>0</v>
      </c>
    </row>
    <row r="80" spans="2:10" ht="13.5" customHeight="1" thickBot="1">
      <c r="B80" s="49"/>
      <c r="C80" s="49"/>
      <c r="D80" s="52"/>
      <c r="E80" s="45"/>
      <c r="F80" s="47"/>
      <c r="G80" s="47"/>
      <c r="H80" s="47"/>
      <c r="I80" s="47"/>
      <c r="J80" s="47"/>
    </row>
    <row r="81" spans="2:10" ht="15.75" customHeight="1">
      <c r="B81" s="49"/>
      <c r="C81" s="49"/>
      <c r="D81" s="51" t="s">
        <v>68</v>
      </c>
      <c r="E81" s="44"/>
      <c r="F81" s="46"/>
      <c r="G81" s="46"/>
      <c r="H81" s="46"/>
      <c r="I81" s="46"/>
      <c r="J81" s="46">
        <f>G81+H81+I81</f>
        <v>0</v>
      </c>
    </row>
    <row r="82" spans="2:10" ht="13.5" customHeight="1" thickBot="1">
      <c r="B82" s="49"/>
      <c r="C82" s="49"/>
      <c r="D82" s="52"/>
      <c r="E82" s="45"/>
      <c r="F82" s="47"/>
      <c r="G82" s="47"/>
      <c r="H82" s="47"/>
      <c r="I82" s="47"/>
      <c r="J82" s="47"/>
    </row>
    <row r="83" spans="2:10" ht="15.75" customHeight="1">
      <c r="B83" s="49"/>
      <c r="C83" s="49"/>
      <c r="D83" s="51" t="s">
        <v>69</v>
      </c>
      <c r="E83" s="44"/>
      <c r="F83" s="46"/>
      <c r="G83" s="46">
        <v>33334</v>
      </c>
      <c r="H83" s="46"/>
      <c r="I83" s="46"/>
      <c r="J83" s="46">
        <f>G83+H83+I83</f>
        <v>33334</v>
      </c>
    </row>
    <row r="84" spans="2:10" ht="13.5" customHeight="1" thickBot="1">
      <c r="B84" s="49"/>
      <c r="C84" s="49"/>
      <c r="D84" s="52"/>
      <c r="E84" s="45"/>
      <c r="F84" s="47"/>
      <c r="G84" s="47"/>
      <c r="H84" s="47"/>
      <c r="I84" s="47"/>
      <c r="J84" s="47"/>
    </row>
    <row r="85" spans="2:10" ht="21" customHeight="1">
      <c r="B85" s="49"/>
      <c r="C85" s="49"/>
      <c r="D85" s="51" t="s">
        <v>57</v>
      </c>
      <c r="E85" s="44"/>
      <c r="F85" s="46"/>
      <c r="G85" s="46"/>
      <c r="H85" s="46"/>
      <c r="I85" s="46"/>
      <c r="J85" s="46"/>
    </row>
    <row r="86" spans="2:10" ht="30" customHeight="1" thickBot="1">
      <c r="B86" s="50"/>
      <c r="C86" s="50"/>
      <c r="D86" s="52"/>
      <c r="E86" s="45"/>
      <c r="F86" s="47"/>
      <c r="G86" s="47"/>
      <c r="H86" s="47"/>
      <c r="I86" s="47"/>
      <c r="J86" s="47"/>
    </row>
    <row r="87" spans="2:10" ht="30.75" thickBot="1">
      <c r="B87" s="74" t="s">
        <v>34</v>
      </c>
      <c r="C87" s="73" t="s">
        <v>9</v>
      </c>
      <c r="D87" s="39" t="s">
        <v>66</v>
      </c>
      <c r="E87" s="6">
        <v>846999</v>
      </c>
      <c r="F87" s="13">
        <f>F90</f>
        <v>237820.69</v>
      </c>
      <c r="G87" s="13">
        <f>SUM(G88:G92)</f>
        <v>50000</v>
      </c>
      <c r="H87" s="13">
        <f>SUM(H88:H92)</f>
        <v>0</v>
      </c>
      <c r="I87" s="13">
        <v>0</v>
      </c>
      <c r="J87" s="26">
        <f>E87+F87+G87+H87+I87</f>
        <v>1134819.69</v>
      </c>
    </row>
    <row r="88" spans="2:10" ht="30.75" thickBot="1">
      <c r="B88" s="74"/>
      <c r="C88" s="74"/>
      <c r="D88" s="39" t="s">
        <v>67</v>
      </c>
      <c r="E88" s="4"/>
      <c r="F88" s="13"/>
      <c r="G88" s="13"/>
      <c r="H88" s="13"/>
      <c r="I88" s="13"/>
      <c r="J88" s="26">
        <f>E88+F88+G88+H88+I88</f>
        <v>0</v>
      </c>
    </row>
    <row r="89" spans="2:10" ht="30.75" thickBot="1">
      <c r="B89" s="74"/>
      <c r="C89" s="74"/>
      <c r="D89" s="18" t="s">
        <v>68</v>
      </c>
      <c r="E89" s="4"/>
      <c r="F89" s="13"/>
      <c r="G89" s="13"/>
      <c r="H89" s="13"/>
      <c r="I89" s="13"/>
      <c r="J89" s="26">
        <f>E89+F89+G89+H89+I89</f>
        <v>0</v>
      </c>
    </row>
    <row r="90" spans="2:10" ht="42" customHeight="1" thickBot="1">
      <c r="B90" s="74"/>
      <c r="C90" s="74"/>
      <c r="D90" s="18" t="s">
        <v>69</v>
      </c>
      <c r="E90" s="12">
        <v>846999</v>
      </c>
      <c r="F90" s="12">
        <v>237820.69</v>
      </c>
      <c r="G90" s="12">
        <v>50000</v>
      </c>
      <c r="H90" s="12">
        <v>0</v>
      </c>
      <c r="I90" s="12">
        <v>0</v>
      </c>
      <c r="J90" s="26">
        <f>E90+F90+G90+H90+I90</f>
        <v>1134819.69</v>
      </c>
    </row>
    <row r="91" spans="2:10" ht="45.75" thickBot="1">
      <c r="B91" s="74"/>
      <c r="C91" s="74"/>
      <c r="D91" s="18" t="s">
        <v>57</v>
      </c>
      <c r="E91" s="4"/>
      <c r="F91" s="13"/>
      <c r="G91" s="13"/>
      <c r="H91" s="13"/>
      <c r="I91" s="13"/>
      <c r="J91" s="26">
        <f t="shared" si="0"/>
        <v>0</v>
      </c>
    </row>
    <row r="92" spans="2:10" ht="15.75" thickBot="1">
      <c r="B92" s="75"/>
      <c r="C92" s="75"/>
      <c r="D92" s="18" t="s">
        <v>65</v>
      </c>
      <c r="E92" s="4"/>
      <c r="F92" s="13"/>
      <c r="G92" s="13"/>
      <c r="H92" s="13"/>
      <c r="I92" s="13"/>
      <c r="J92" s="26">
        <f t="shared" si="0"/>
        <v>0</v>
      </c>
    </row>
    <row r="93" spans="2:10" ht="30.75" thickBot="1">
      <c r="B93" s="73" t="s">
        <v>35</v>
      </c>
      <c r="C93" s="81" t="s">
        <v>72</v>
      </c>
      <c r="D93" s="39" t="s">
        <v>66</v>
      </c>
      <c r="E93" s="6">
        <f>SUM(E94:E98)</f>
        <v>7249600</v>
      </c>
      <c r="F93" s="13">
        <f>SUM(F94:F98)</f>
        <v>7176700</v>
      </c>
      <c r="G93" s="13">
        <f>SUM(G94:G98)</f>
        <v>7024171.23</v>
      </c>
      <c r="H93" s="13">
        <f>SUM(H94:H98)</f>
        <v>7070600</v>
      </c>
      <c r="I93" s="13">
        <f>SUM(I94:I98)</f>
        <v>7326700</v>
      </c>
      <c r="J93" s="26">
        <f>E93+F93+G93+H93+I93</f>
        <v>35847771.230000004</v>
      </c>
    </row>
    <row r="94" spans="2:10" ht="30.75" thickBot="1">
      <c r="B94" s="74"/>
      <c r="C94" s="82"/>
      <c r="D94" s="39" t="s">
        <v>67</v>
      </c>
      <c r="E94" s="6"/>
      <c r="F94" s="13"/>
      <c r="G94" s="13"/>
      <c r="H94" s="13"/>
      <c r="I94" s="13"/>
      <c r="J94" s="26">
        <f>E94+F94+G94+H94+I94</f>
        <v>0</v>
      </c>
    </row>
    <row r="95" spans="2:10" ht="30.75" thickBot="1">
      <c r="B95" s="74"/>
      <c r="C95" s="82"/>
      <c r="D95" s="18" t="s">
        <v>68</v>
      </c>
      <c r="E95" s="12">
        <v>7249600</v>
      </c>
      <c r="F95" s="12">
        <v>7176700</v>
      </c>
      <c r="G95" s="13">
        <v>6955871.23</v>
      </c>
      <c r="H95" s="13">
        <v>7002300</v>
      </c>
      <c r="I95" s="13">
        <v>7258400</v>
      </c>
      <c r="J95" s="26">
        <f>E95+F95+G95+H95+I95</f>
        <v>35642871.230000004</v>
      </c>
    </row>
    <row r="96" spans="2:10" ht="30.75" thickBot="1">
      <c r="B96" s="74"/>
      <c r="C96" s="82"/>
      <c r="D96" s="18" t="s">
        <v>69</v>
      </c>
      <c r="E96" s="4"/>
      <c r="F96" s="13"/>
      <c r="G96" s="13">
        <v>68300</v>
      </c>
      <c r="H96" s="13">
        <v>68300</v>
      </c>
      <c r="I96" s="13">
        <v>68300</v>
      </c>
      <c r="J96" s="26">
        <f>E96+F96+G96+H96+I96</f>
        <v>204900</v>
      </c>
    </row>
    <row r="97" spans="2:10" ht="69" customHeight="1" thickBot="1">
      <c r="B97" s="74"/>
      <c r="C97" s="82"/>
      <c r="D97" s="18" t="s">
        <v>57</v>
      </c>
      <c r="E97" s="4"/>
      <c r="F97" s="13"/>
      <c r="G97" s="13"/>
      <c r="H97" s="13"/>
      <c r="I97" s="13"/>
      <c r="J97" s="26">
        <f>SUM(E97:H97)</f>
        <v>0</v>
      </c>
    </row>
    <row r="98" spans="2:10" ht="30.75" customHeight="1" thickBot="1">
      <c r="B98" s="75"/>
      <c r="C98" s="83"/>
      <c r="D98" s="18" t="s">
        <v>65</v>
      </c>
      <c r="E98" s="4"/>
      <c r="F98" s="13"/>
      <c r="G98" s="13"/>
      <c r="H98" s="13"/>
      <c r="I98" s="13"/>
      <c r="J98" s="26">
        <f>SUM(E98:H98)</f>
        <v>0</v>
      </c>
    </row>
    <row r="99" spans="2:10" ht="30.75" thickBot="1">
      <c r="B99" s="73" t="s">
        <v>36</v>
      </c>
      <c r="C99" s="73" t="s">
        <v>10</v>
      </c>
      <c r="D99" s="39" t="s">
        <v>66</v>
      </c>
      <c r="E99" s="6">
        <f>SUM(E100:E104)</f>
        <v>49056.58</v>
      </c>
      <c r="F99" s="21">
        <f>SUM(F100:F104)</f>
        <v>0</v>
      </c>
      <c r="G99" s="13">
        <f>SUM(G100:G104)</f>
        <v>0</v>
      </c>
      <c r="H99" s="13">
        <f>SUM(H100:H104)</f>
        <v>0</v>
      </c>
      <c r="I99" s="13">
        <f>SUM(I100:I104)</f>
        <v>0</v>
      </c>
      <c r="J99" s="26">
        <f>E99+F99+G99+H99+I99</f>
        <v>49056.58</v>
      </c>
    </row>
    <row r="100" spans="2:10" ht="30.75" thickBot="1">
      <c r="B100" s="74"/>
      <c r="C100" s="74"/>
      <c r="D100" s="39" t="s">
        <v>67</v>
      </c>
      <c r="E100" s="6"/>
      <c r="F100" s="13"/>
      <c r="G100" s="13"/>
      <c r="H100" s="13"/>
      <c r="I100" s="13"/>
      <c r="J100" s="26">
        <f>E100+F100+G100+H100+I100</f>
        <v>0</v>
      </c>
    </row>
    <row r="101" spans="2:10" ht="30.75" thickBot="1">
      <c r="B101" s="74"/>
      <c r="C101" s="74"/>
      <c r="D101" s="18" t="s">
        <v>68</v>
      </c>
      <c r="E101" s="6"/>
      <c r="F101" s="13"/>
      <c r="G101" s="13"/>
      <c r="H101" s="13"/>
      <c r="I101" s="13"/>
      <c r="J101" s="26">
        <f>E101+F101+G101+H101+I101</f>
        <v>0</v>
      </c>
    </row>
    <row r="102" spans="2:10" ht="30.75" thickBot="1">
      <c r="B102" s="74"/>
      <c r="C102" s="74"/>
      <c r="D102" s="18" t="s">
        <v>69</v>
      </c>
      <c r="E102" s="12">
        <v>49056.58</v>
      </c>
      <c r="F102" s="12"/>
      <c r="G102" s="12">
        <v>0</v>
      </c>
      <c r="H102" s="12">
        <v>0</v>
      </c>
      <c r="I102" s="12">
        <v>0</v>
      </c>
      <c r="J102" s="26">
        <f>E102+F102+G102+H102+I102</f>
        <v>49056.58</v>
      </c>
    </row>
    <row r="103" spans="2:10" ht="45" customHeight="1" thickBot="1">
      <c r="B103" s="74"/>
      <c r="C103" s="74"/>
      <c r="D103" s="18" t="s">
        <v>57</v>
      </c>
      <c r="E103" s="6"/>
      <c r="F103" s="13"/>
      <c r="G103" s="13"/>
      <c r="H103" s="13"/>
      <c r="I103" s="13"/>
      <c r="J103" s="26">
        <f>E103+F103+G103+H103+I103</f>
        <v>0</v>
      </c>
    </row>
    <row r="104" spans="2:10" ht="42.75" customHeight="1" thickBot="1">
      <c r="B104" s="75"/>
      <c r="C104" s="75"/>
      <c r="D104" s="18" t="s">
        <v>65</v>
      </c>
      <c r="E104" s="6"/>
      <c r="F104" s="13"/>
      <c r="G104" s="13"/>
      <c r="H104" s="13"/>
      <c r="I104" s="13"/>
      <c r="J104" s="26">
        <f>SUM(E104:H104)</f>
        <v>0</v>
      </c>
    </row>
    <row r="105" spans="2:10" ht="30.75" thickBot="1">
      <c r="B105" s="73" t="s">
        <v>37</v>
      </c>
      <c r="C105" s="73" t="s">
        <v>11</v>
      </c>
      <c r="D105" s="39" t="s">
        <v>66</v>
      </c>
      <c r="E105" s="6">
        <f>SUM(E106:E110)</f>
        <v>29000</v>
      </c>
      <c r="F105" s="13">
        <f>SUM(F106:F110)</f>
        <v>29000</v>
      </c>
      <c r="G105" s="13">
        <f>SUM(G106:G110)</f>
        <v>20000</v>
      </c>
      <c r="H105" s="13">
        <f>SUM(H106:H110)</f>
        <v>20000</v>
      </c>
      <c r="I105" s="13">
        <f>SUM(I106:I110)</f>
        <v>20000</v>
      </c>
      <c r="J105" s="26">
        <f>E105+F105+G105+H105+I105</f>
        <v>118000</v>
      </c>
    </row>
    <row r="106" spans="2:10" ht="30.75" thickBot="1">
      <c r="B106" s="74"/>
      <c r="C106" s="74"/>
      <c r="D106" s="39" t="s">
        <v>67</v>
      </c>
      <c r="E106" s="4"/>
      <c r="F106" s="13"/>
      <c r="G106" s="13"/>
      <c r="H106" s="13"/>
      <c r="I106" s="13"/>
      <c r="J106" s="26">
        <f>E106+F106+G106+H106+I106</f>
        <v>0</v>
      </c>
    </row>
    <row r="107" spans="2:10" ht="30.75" thickBot="1">
      <c r="B107" s="74"/>
      <c r="C107" s="74"/>
      <c r="D107" s="18" t="s">
        <v>68</v>
      </c>
      <c r="E107" s="4"/>
      <c r="F107" s="13"/>
      <c r="G107" s="13"/>
      <c r="H107" s="13"/>
      <c r="I107" s="13"/>
      <c r="J107" s="26">
        <f>E107+F107+G107+H107+I107</f>
        <v>0</v>
      </c>
    </row>
    <row r="108" spans="2:10" ht="30.75" thickBot="1">
      <c r="B108" s="74"/>
      <c r="C108" s="74"/>
      <c r="D108" s="18" t="s">
        <v>69</v>
      </c>
      <c r="E108" s="12">
        <v>29000</v>
      </c>
      <c r="F108" s="12">
        <v>29000</v>
      </c>
      <c r="G108" s="12">
        <v>20000</v>
      </c>
      <c r="H108" s="12">
        <v>20000</v>
      </c>
      <c r="I108" s="12">
        <v>20000</v>
      </c>
      <c r="J108" s="26">
        <f>E108+F108+G108+H108+I108</f>
        <v>118000</v>
      </c>
    </row>
    <row r="109" spans="2:10" ht="45.75" thickBot="1">
      <c r="B109" s="74"/>
      <c r="C109" s="74"/>
      <c r="D109" s="18" t="s">
        <v>57</v>
      </c>
      <c r="E109" s="4"/>
      <c r="F109" s="13"/>
      <c r="G109" s="13"/>
      <c r="H109" s="13"/>
      <c r="I109" s="13"/>
      <c r="J109" s="26">
        <f aca="true" t="shared" si="2" ref="J109:J116">SUM(E109:H109)</f>
        <v>0</v>
      </c>
    </row>
    <row r="110" spans="2:10" ht="15.75" thickBot="1">
      <c r="B110" s="75"/>
      <c r="C110" s="75"/>
      <c r="D110" s="18" t="s">
        <v>65</v>
      </c>
      <c r="E110" s="4"/>
      <c r="F110" s="13"/>
      <c r="G110" s="13"/>
      <c r="H110" s="13"/>
      <c r="I110" s="13"/>
      <c r="J110" s="26">
        <f t="shared" si="2"/>
        <v>0</v>
      </c>
    </row>
    <row r="111" spans="2:10" ht="30.75" thickBot="1">
      <c r="B111" s="73" t="s">
        <v>60</v>
      </c>
      <c r="C111" s="73" t="s">
        <v>12</v>
      </c>
      <c r="D111" s="39" t="s">
        <v>66</v>
      </c>
      <c r="E111" s="4">
        <f>SUM(E112:E116)</f>
        <v>0</v>
      </c>
      <c r="F111" s="13">
        <f>SUM(F112:F116)</f>
        <v>0</v>
      </c>
      <c r="G111" s="13">
        <f>SUM(G112:G116)</f>
        <v>0</v>
      </c>
      <c r="H111" s="13">
        <f>SUM(H112:H116)</f>
        <v>0</v>
      </c>
      <c r="I111" s="13"/>
      <c r="J111" s="26">
        <f t="shared" si="2"/>
        <v>0</v>
      </c>
    </row>
    <row r="112" spans="2:10" ht="30.75" thickBot="1">
      <c r="B112" s="74"/>
      <c r="C112" s="74"/>
      <c r="D112" s="39" t="s">
        <v>67</v>
      </c>
      <c r="E112" s="4"/>
      <c r="F112" s="13"/>
      <c r="G112" s="13"/>
      <c r="H112" s="13"/>
      <c r="I112" s="13"/>
      <c r="J112" s="26">
        <f t="shared" si="2"/>
        <v>0</v>
      </c>
    </row>
    <row r="113" spans="2:10" ht="30.75" thickBot="1">
      <c r="B113" s="74"/>
      <c r="C113" s="74"/>
      <c r="D113" s="18" t="s">
        <v>68</v>
      </c>
      <c r="E113" s="4"/>
      <c r="F113" s="13"/>
      <c r="G113" s="13"/>
      <c r="H113" s="13"/>
      <c r="I113" s="13"/>
      <c r="J113" s="26">
        <f t="shared" si="2"/>
        <v>0</v>
      </c>
    </row>
    <row r="114" spans="2:10" ht="30.75" thickBot="1">
      <c r="B114" s="74"/>
      <c r="C114" s="74"/>
      <c r="D114" s="18" t="s">
        <v>69</v>
      </c>
      <c r="E114" s="4"/>
      <c r="F114" s="13"/>
      <c r="G114" s="13"/>
      <c r="H114" s="13"/>
      <c r="I114" s="13"/>
      <c r="J114" s="26">
        <f t="shared" si="2"/>
        <v>0</v>
      </c>
    </row>
    <row r="115" spans="2:10" ht="45.75" thickBot="1">
      <c r="B115" s="74"/>
      <c r="C115" s="74"/>
      <c r="D115" s="18" t="s">
        <v>57</v>
      </c>
      <c r="E115" s="4"/>
      <c r="F115" s="13"/>
      <c r="G115" s="13"/>
      <c r="H115" s="13"/>
      <c r="I115" s="13"/>
      <c r="J115" s="26">
        <f t="shared" si="2"/>
        <v>0</v>
      </c>
    </row>
    <row r="116" spans="2:10" ht="15.75" thickBot="1">
      <c r="B116" s="75"/>
      <c r="C116" s="75"/>
      <c r="D116" s="18" t="s">
        <v>65</v>
      </c>
      <c r="E116" s="4"/>
      <c r="F116" s="13"/>
      <c r="G116" s="13"/>
      <c r="H116" s="13"/>
      <c r="I116" s="13"/>
      <c r="J116" s="26">
        <f t="shared" si="2"/>
        <v>0</v>
      </c>
    </row>
    <row r="117" spans="2:10" ht="30.75" customHeight="1" thickBot="1">
      <c r="B117" s="73" t="s">
        <v>83</v>
      </c>
      <c r="C117" s="73" t="s">
        <v>84</v>
      </c>
      <c r="D117" s="39" t="s">
        <v>66</v>
      </c>
      <c r="E117" s="4">
        <f>SUM(E118:E122)</f>
        <v>0</v>
      </c>
      <c r="F117" s="13">
        <f>SUM(F118:F122)</f>
        <v>0</v>
      </c>
      <c r="G117" s="13">
        <f>SUM(G118:G122)</f>
        <v>12811300</v>
      </c>
      <c r="H117" s="13">
        <f>SUM(H118:H122)</f>
        <v>12811300</v>
      </c>
      <c r="I117" s="13">
        <f>SUM(I118:I122)</f>
        <v>12811300</v>
      </c>
      <c r="J117" s="26">
        <f>E117+F117+G117+H117+I117</f>
        <v>38433900</v>
      </c>
    </row>
    <row r="118" spans="2:10" ht="30.75" thickBot="1">
      <c r="B118" s="74"/>
      <c r="C118" s="74"/>
      <c r="D118" s="39" t="s">
        <v>67</v>
      </c>
      <c r="E118" s="4"/>
      <c r="F118" s="13"/>
      <c r="G118" s="13"/>
      <c r="H118" s="13"/>
      <c r="I118" s="13"/>
      <c r="J118" s="26">
        <f>E118+F118+G118+H118+I118</f>
        <v>0</v>
      </c>
    </row>
    <row r="119" spans="2:10" ht="30.75" thickBot="1">
      <c r="B119" s="74"/>
      <c r="C119" s="74"/>
      <c r="D119" s="18" t="s">
        <v>68</v>
      </c>
      <c r="E119" s="4"/>
      <c r="F119" s="13"/>
      <c r="G119" s="13">
        <v>12668300</v>
      </c>
      <c r="H119" s="13">
        <v>12668300</v>
      </c>
      <c r="I119" s="13">
        <v>12668300</v>
      </c>
      <c r="J119" s="26">
        <f>E119+F119+G119+H119+I119</f>
        <v>38004900</v>
      </c>
    </row>
    <row r="120" spans="2:10" ht="30.75" thickBot="1">
      <c r="B120" s="74"/>
      <c r="C120" s="74"/>
      <c r="D120" s="18" t="s">
        <v>69</v>
      </c>
      <c r="E120" s="4">
        <v>0</v>
      </c>
      <c r="F120" s="13">
        <v>0</v>
      </c>
      <c r="G120" s="13">
        <v>143000</v>
      </c>
      <c r="H120" s="13">
        <v>143000</v>
      </c>
      <c r="I120" s="13">
        <v>143000</v>
      </c>
      <c r="J120" s="26">
        <f>E120+F120+G120+H120+I120</f>
        <v>429000</v>
      </c>
    </row>
    <row r="121" spans="2:10" ht="45.75" thickBot="1">
      <c r="B121" s="74"/>
      <c r="C121" s="74"/>
      <c r="D121" s="18" t="s">
        <v>57</v>
      </c>
      <c r="E121" s="4"/>
      <c r="F121" s="13"/>
      <c r="G121" s="13"/>
      <c r="H121" s="13"/>
      <c r="I121" s="13"/>
      <c r="J121" s="26">
        <f>E121+F121+G121+H121+I121</f>
        <v>0</v>
      </c>
    </row>
    <row r="122" spans="2:10" ht="15">
      <c r="B122" s="74"/>
      <c r="C122" s="74"/>
      <c r="D122" s="33" t="s">
        <v>65</v>
      </c>
      <c r="E122" s="34"/>
      <c r="F122" s="20"/>
      <c r="G122" s="20"/>
      <c r="H122" s="20"/>
      <c r="I122" s="20"/>
      <c r="J122" s="35">
        <f>SUM(E122:H122)</f>
        <v>0</v>
      </c>
    </row>
    <row r="123" spans="2:10" ht="33" customHeight="1">
      <c r="B123" s="84" t="s">
        <v>13</v>
      </c>
      <c r="C123" s="84"/>
      <c r="D123" s="84"/>
      <c r="E123" s="84"/>
      <c r="F123" s="84"/>
      <c r="G123" s="84"/>
      <c r="H123" s="84"/>
      <c r="I123" s="84"/>
      <c r="J123" s="84"/>
    </row>
    <row r="124" spans="2:10" ht="33" customHeight="1" thickBot="1">
      <c r="B124" s="85" t="s">
        <v>85</v>
      </c>
      <c r="C124" s="74" t="s">
        <v>86</v>
      </c>
      <c r="D124" s="32" t="s">
        <v>66</v>
      </c>
      <c r="E124" s="11">
        <f>SUM(E125:E129)</f>
        <v>23571140.779999997</v>
      </c>
      <c r="F124" s="11">
        <f>SUM(F125:F129)</f>
        <v>23879468.199999996</v>
      </c>
      <c r="G124" s="11">
        <f>SUM(G125:G129)</f>
        <v>20290562.72</v>
      </c>
      <c r="H124" s="11">
        <f>SUM(H125:H129)</f>
        <v>15802100</v>
      </c>
      <c r="I124" s="11">
        <f>SUM(I125:I129)</f>
        <v>13802100</v>
      </c>
      <c r="J124" s="26">
        <f>E124+F124+G124+H124+I124</f>
        <v>97345371.69999999</v>
      </c>
    </row>
    <row r="125" spans="2:10" ht="33" customHeight="1" thickBot="1">
      <c r="B125" s="85"/>
      <c r="C125" s="74"/>
      <c r="D125" s="39" t="s">
        <v>67</v>
      </c>
      <c r="E125" s="13"/>
      <c r="F125" s="13"/>
      <c r="G125" s="13"/>
      <c r="H125" s="13"/>
      <c r="I125" s="13"/>
      <c r="J125" s="26">
        <f aca="true" t="shared" si="3" ref="J125:J130">E125+F125+G125+H125+I125</f>
        <v>0</v>
      </c>
    </row>
    <row r="126" spans="2:10" ht="33" customHeight="1" thickBot="1">
      <c r="B126" s="85"/>
      <c r="C126" s="74"/>
      <c r="D126" s="18" t="s">
        <v>68</v>
      </c>
      <c r="E126" s="13"/>
      <c r="F126" s="13"/>
      <c r="G126" s="13"/>
      <c r="H126" s="13"/>
      <c r="I126" s="13"/>
      <c r="J126" s="26">
        <f t="shared" si="3"/>
        <v>0</v>
      </c>
    </row>
    <row r="127" spans="2:10" ht="33" customHeight="1" thickBot="1">
      <c r="B127" s="85"/>
      <c r="C127" s="74"/>
      <c r="D127" s="18" t="s">
        <v>69</v>
      </c>
      <c r="E127" s="12">
        <f>E133+E146+E152+E164+E170+E196</f>
        <v>23571140.779999997</v>
      </c>
      <c r="F127" s="12">
        <f>F133+F146+F152+F164+F170+F196</f>
        <v>23879468.199999996</v>
      </c>
      <c r="G127" s="12">
        <f>G133+G146+G152+G164+G170+G196</f>
        <v>20290562.72</v>
      </c>
      <c r="H127" s="12">
        <f>H133+H146+H152+H164+H170+H196</f>
        <v>15802100</v>
      </c>
      <c r="I127" s="12">
        <f>I133+I164+I170+I196</f>
        <v>13802100</v>
      </c>
      <c r="J127" s="26">
        <f t="shared" si="3"/>
        <v>97345371.69999999</v>
      </c>
    </row>
    <row r="128" spans="2:10" ht="33" customHeight="1" thickBot="1">
      <c r="B128" s="85"/>
      <c r="C128" s="74"/>
      <c r="D128" s="18" t="s">
        <v>57</v>
      </c>
      <c r="E128" s="3"/>
      <c r="F128" s="13"/>
      <c r="G128" s="13"/>
      <c r="H128" s="13"/>
      <c r="I128" s="13"/>
      <c r="J128" s="26">
        <f t="shared" si="3"/>
        <v>0</v>
      </c>
    </row>
    <row r="129" spans="2:10" ht="33" customHeight="1" thickBot="1">
      <c r="B129" s="86"/>
      <c r="C129" s="75"/>
      <c r="D129" s="18" t="s">
        <v>65</v>
      </c>
      <c r="E129" s="3"/>
      <c r="F129" s="13"/>
      <c r="G129" s="13"/>
      <c r="H129" s="13"/>
      <c r="I129" s="13"/>
      <c r="J129" s="26">
        <f t="shared" si="3"/>
        <v>0</v>
      </c>
    </row>
    <row r="130" spans="2:10" ht="53.25" customHeight="1" thickBot="1">
      <c r="B130" s="74" t="s">
        <v>38</v>
      </c>
      <c r="C130" s="74" t="s">
        <v>14</v>
      </c>
      <c r="D130" s="32" t="s">
        <v>66</v>
      </c>
      <c r="E130" s="11">
        <f>SUM(E131:E135)</f>
        <v>23387459.93</v>
      </c>
      <c r="F130" s="11">
        <f>SUM(F131:F135)</f>
        <v>23646507.9</v>
      </c>
      <c r="G130" s="11">
        <f>SUM(G131:G135)</f>
        <v>20234562.72</v>
      </c>
      <c r="H130" s="11">
        <f>SUM(H131:H135)</f>
        <v>15746100</v>
      </c>
      <c r="I130" s="11">
        <f>SUM(I131:I135)</f>
        <v>13746100</v>
      </c>
      <c r="J130" s="26">
        <f t="shared" si="3"/>
        <v>96760730.55</v>
      </c>
    </row>
    <row r="131" spans="2:10" ht="30.75" thickBot="1">
      <c r="B131" s="74"/>
      <c r="C131" s="74"/>
      <c r="D131" s="39" t="s">
        <v>67</v>
      </c>
      <c r="E131" s="13"/>
      <c r="F131" s="13"/>
      <c r="G131" s="13"/>
      <c r="H131" s="13"/>
      <c r="I131" s="13"/>
      <c r="J131" s="26">
        <f>SUM(E131:H131)</f>
        <v>0</v>
      </c>
    </row>
    <row r="132" spans="2:10" ht="30.75" thickBot="1">
      <c r="B132" s="74"/>
      <c r="C132" s="74"/>
      <c r="D132" s="18" t="s">
        <v>68</v>
      </c>
      <c r="E132" s="13"/>
      <c r="F132" s="13"/>
      <c r="G132" s="13"/>
      <c r="H132" s="13"/>
      <c r="I132" s="13"/>
      <c r="J132" s="26">
        <f>SUM(E132:H132)</f>
        <v>0</v>
      </c>
    </row>
    <row r="133" spans="2:10" ht="30.75" thickBot="1">
      <c r="B133" s="74"/>
      <c r="C133" s="74"/>
      <c r="D133" s="18" t="s">
        <v>69</v>
      </c>
      <c r="E133" s="12">
        <v>23387459.93</v>
      </c>
      <c r="F133" s="12">
        <v>23646507.9</v>
      </c>
      <c r="G133" s="12">
        <v>20234562.72</v>
      </c>
      <c r="H133" s="12">
        <v>15746100</v>
      </c>
      <c r="I133" s="12">
        <v>13746100</v>
      </c>
      <c r="J133" s="26">
        <f>E133+F133+G133+H133+I133</f>
        <v>96760730.55</v>
      </c>
    </row>
    <row r="134" spans="2:10" ht="45.75" thickBot="1">
      <c r="B134" s="74"/>
      <c r="C134" s="74"/>
      <c r="D134" s="18" t="s">
        <v>57</v>
      </c>
      <c r="E134" s="3"/>
      <c r="F134" s="13"/>
      <c r="G134" s="13"/>
      <c r="H134" s="13"/>
      <c r="I134" s="13"/>
      <c r="J134" s="26">
        <f aca="true" t="shared" si="4" ref="J134:J141">SUM(E134:H134)</f>
        <v>0</v>
      </c>
    </row>
    <row r="135" spans="2:10" ht="15.75" thickBot="1">
      <c r="B135" s="75"/>
      <c r="C135" s="75"/>
      <c r="D135" s="18" t="s">
        <v>65</v>
      </c>
      <c r="E135" s="3"/>
      <c r="F135" s="13"/>
      <c r="G135" s="13"/>
      <c r="H135" s="13"/>
      <c r="I135" s="13"/>
      <c r="J135" s="26">
        <f t="shared" si="4"/>
        <v>0</v>
      </c>
    </row>
    <row r="136" spans="2:10" ht="30.75" thickBot="1">
      <c r="B136" s="73" t="s">
        <v>39</v>
      </c>
      <c r="C136" s="73" t="s">
        <v>15</v>
      </c>
      <c r="D136" s="39" t="s">
        <v>66</v>
      </c>
      <c r="E136" s="3">
        <f>SUM(E137:E141)</f>
        <v>0</v>
      </c>
      <c r="F136" s="13">
        <f>SUM(F137:F141)</f>
        <v>0</v>
      </c>
      <c r="G136" s="13"/>
      <c r="H136" s="13"/>
      <c r="I136" s="13"/>
      <c r="J136" s="26">
        <f t="shared" si="4"/>
        <v>0</v>
      </c>
    </row>
    <row r="137" spans="2:10" ht="30.75" thickBot="1">
      <c r="B137" s="74"/>
      <c r="C137" s="74"/>
      <c r="D137" s="39" t="s">
        <v>67</v>
      </c>
      <c r="E137" s="3"/>
      <c r="F137" s="13"/>
      <c r="G137" s="13"/>
      <c r="H137" s="13"/>
      <c r="I137" s="13"/>
      <c r="J137" s="26">
        <f t="shared" si="4"/>
        <v>0</v>
      </c>
    </row>
    <row r="138" spans="2:10" ht="30.75" thickBot="1">
      <c r="B138" s="74"/>
      <c r="C138" s="74"/>
      <c r="D138" s="18" t="s">
        <v>68</v>
      </c>
      <c r="E138" s="3"/>
      <c r="F138" s="13"/>
      <c r="G138" s="13"/>
      <c r="H138" s="13"/>
      <c r="I138" s="13"/>
      <c r="J138" s="26">
        <f t="shared" si="4"/>
        <v>0</v>
      </c>
    </row>
    <row r="139" spans="2:10" ht="30.75" thickBot="1">
      <c r="B139" s="74"/>
      <c r="C139" s="74"/>
      <c r="D139" s="18" t="s">
        <v>69</v>
      </c>
      <c r="E139" s="3"/>
      <c r="F139" s="13"/>
      <c r="G139" s="13"/>
      <c r="H139" s="13"/>
      <c r="I139" s="13"/>
      <c r="J139" s="26">
        <f t="shared" si="4"/>
        <v>0</v>
      </c>
    </row>
    <row r="140" spans="2:10" ht="45.75" thickBot="1">
      <c r="B140" s="74"/>
      <c r="C140" s="74"/>
      <c r="D140" s="18" t="s">
        <v>57</v>
      </c>
      <c r="E140" s="3"/>
      <c r="F140" s="13"/>
      <c r="G140" s="13"/>
      <c r="H140" s="13"/>
      <c r="I140" s="13"/>
      <c r="J140" s="26">
        <f t="shared" si="4"/>
        <v>0</v>
      </c>
    </row>
    <row r="141" spans="2:10" ht="15.75" thickBot="1">
      <c r="B141" s="75"/>
      <c r="C141" s="75"/>
      <c r="D141" s="18" t="s">
        <v>65</v>
      </c>
      <c r="E141" s="3"/>
      <c r="F141" s="13"/>
      <c r="G141" s="13"/>
      <c r="H141" s="13"/>
      <c r="I141" s="13"/>
      <c r="J141" s="26">
        <f t="shared" si="4"/>
        <v>0</v>
      </c>
    </row>
    <row r="142" spans="2:10" ht="15.75" thickBot="1">
      <c r="B142" s="69" t="s">
        <v>16</v>
      </c>
      <c r="C142" s="70"/>
      <c r="D142" s="70"/>
      <c r="E142" s="70"/>
      <c r="F142" s="70"/>
      <c r="G142" s="70"/>
      <c r="H142" s="70"/>
      <c r="I142" s="70"/>
      <c r="J142" s="71"/>
    </row>
    <row r="143" spans="2:10" ht="30.75" thickBot="1">
      <c r="B143" s="73" t="s">
        <v>40</v>
      </c>
      <c r="C143" s="73" t="s">
        <v>17</v>
      </c>
      <c r="D143" s="39" t="s">
        <v>66</v>
      </c>
      <c r="E143" s="3">
        <f>SUM(E144:E148)</f>
        <v>0</v>
      </c>
      <c r="F143" s="13">
        <f>SUM(F144:F148)</f>
        <v>37500</v>
      </c>
      <c r="G143" s="13">
        <f>SUM(G144:G148)</f>
        <v>0</v>
      </c>
      <c r="H143" s="13">
        <f>SUM(H144:H148)</f>
        <v>0</v>
      </c>
      <c r="I143" s="13">
        <f>SUM(I144:I148)</f>
        <v>0</v>
      </c>
      <c r="J143" s="26">
        <f>E143+F143+G143+H143+I143</f>
        <v>37500</v>
      </c>
    </row>
    <row r="144" spans="2:10" ht="30.75" thickBot="1">
      <c r="B144" s="74"/>
      <c r="C144" s="74"/>
      <c r="D144" s="39" t="s">
        <v>67</v>
      </c>
      <c r="E144" s="3"/>
      <c r="F144" s="13"/>
      <c r="G144" s="13"/>
      <c r="H144" s="13"/>
      <c r="I144" s="13"/>
      <c r="J144" s="26">
        <f>E144+F144+G144+H144+I144</f>
        <v>0</v>
      </c>
    </row>
    <row r="145" spans="2:10" ht="30.75" thickBot="1">
      <c r="B145" s="74"/>
      <c r="C145" s="74"/>
      <c r="D145" s="18" t="s">
        <v>68</v>
      </c>
      <c r="E145" s="3"/>
      <c r="F145" s="13"/>
      <c r="G145" s="13"/>
      <c r="H145" s="13"/>
      <c r="I145" s="13"/>
      <c r="J145" s="26">
        <f>E145+F145+G145+H145+I145</f>
        <v>0</v>
      </c>
    </row>
    <row r="146" spans="2:10" ht="30.75" thickBot="1">
      <c r="B146" s="74"/>
      <c r="C146" s="74"/>
      <c r="D146" s="18" t="s">
        <v>69</v>
      </c>
      <c r="E146" s="3"/>
      <c r="F146" s="13">
        <v>37500</v>
      </c>
      <c r="G146" s="13">
        <v>0</v>
      </c>
      <c r="H146" s="13">
        <v>0</v>
      </c>
      <c r="I146" s="13">
        <v>0</v>
      </c>
      <c r="J146" s="26">
        <f>E146+F146+G146+H146+I146</f>
        <v>37500</v>
      </c>
    </row>
    <row r="147" spans="2:10" ht="45.75" thickBot="1">
      <c r="B147" s="74"/>
      <c r="C147" s="74"/>
      <c r="D147" s="18" t="s">
        <v>57</v>
      </c>
      <c r="E147" s="3"/>
      <c r="F147" s="13"/>
      <c r="G147" s="13"/>
      <c r="H147" s="13"/>
      <c r="I147" s="13"/>
      <c r="J147" s="26">
        <f>SUM(E147:H147)</f>
        <v>0</v>
      </c>
    </row>
    <row r="148" spans="2:10" ht="15.75" thickBot="1">
      <c r="B148" s="75"/>
      <c r="C148" s="75"/>
      <c r="D148" s="18" t="s">
        <v>65</v>
      </c>
      <c r="E148" s="3"/>
      <c r="F148" s="13"/>
      <c r="G148" s="13"/>
      <c r="H148" s="13"/>
      <c r="I148" s="13"/>
      <c r="J148" s="26">
        <f>SUM(E148:H148)</f>
        <v>0</v>
      </c>
    </row>
    <row r="149" spans="2:10" ht="30.75" thickBot="1">
      <c r="B149" s="73" t="s">
        <v>41</v>
      </c>
      <c r="C149" s="73" t="s">
        <v>18</v>
      </c>
      <c r="D149" s="39" t="s">
        <v>66</v>
      </c>
      <c r="E149" s="6">
        <v>28464.1</v>
      </c>
      <c r="F149" s="13">
        <f>SUM(F150:F154)</f>
        <v>34536.2</v>
      </c>
      <c r="G149" s="13">
        <f>SUM(G150:G154)</f>
        <v>0</v>
      </c>
      <c r="H149" s="13">
        <f>SUM(H150:H154)</f>
        <v>0</v>
      </c>
      <c r="I149" s="13">
        <f>SUM(I150:I154)</f>
        <v>0</v>
      </c>
      <c r="J149" s="26">
        <f>E149+F149+G149+H149+I149</f>
        <v>63000.299999999996</v>
      </c>
    </row>
    <row r="150" spans="2:10" ht="30.75" thickBot="1">
      <c r="B150" s="74"/>
      <c r="C150" s="74"/>
      <c r="D150" s="39" t="s">
        <v>67</v>
      </c>
      <c r="E150" s="6"/>
      <c r="F150" s="13"/>
      <c r="G150" s="13"/>
      <c r="H150" s="13"/>
      <c r="I150" s="13"/>
      <c r="J150" s="26">
        <f>E150+F150+G150+H150+I150</f>
        <v>0</v>
      </c>
    </row>
    <row r="151" spans="2:10" ht="30.75" thickBot="1">
      <c r="B151" s="74"/>
      <c r="C151" s="74"/>
      <c r="D151" s="18" t="s">
        <v>68</v>
      </c>
      <c r="E151" s="6"/>
      <c r="F151" s="13"/>
      <c r="G151" s="13"/>
      <c r="H151" s="13"/>
      <c r="I151" s="13"/>
      <c r="J151" s="26">
        <f>E151+F151+G151+H151+I151</f>
        <v>0</v>
      </c>
    </row>
    <row r="152" spans="2:10" ht="30.75" thickBot="1">
      <c r="B152" s="74"/>
      <c r="C152" s="74"/>
      <c r="D152" s="18" t="s">
        <v>69</v>
      </c>
      <c r="E152" s="12">
        <v>39560.5</v>
      </c>
      <c r="F152" s="12">
        <v>34536.2</v>
      </c>
      <c r="G152" s="12">
        <v>0</v>
      </c>
      <c r="H152" s="12">
        <v>0</v>
      </c>
      <c r="I152" s="12">
        <v>0</v>
      </c>
      <c r="J152" s="26">
        <f>E152+F152+G152+H152+I152</f>
        <v>74096.7</v>
      </c>
    </row>
    <row r="153" spans="2:10" ht="45.75" thickBot="1">
      <c r="B153" s="74"/>
      <c r="C153" s="74"/>
      <c r="D153" s="18" t="s">
        <v>57</v>
      </c>
      <c r="E153" s="3"/>
      <c r="F153" s="13"/>
      <c r="G153" s="13"/>
      <c r="H153" s="13"/>
      <c r="I153" s="13"/>
      <c r="J153" s="26">
        <f aca="true" t="shared" si="5" ref="J153:J160">SUM(E153:H153)</f>
        <v>0</v>
      </c>
    </row>
    <row r="154" spans="2:10" ht="15.75" thickBot="1">
      <c r="B154" s="75"/>
      <c r="C154" s="75"/>
      <c r="D154" s="18" t="s">
        <v>65</v>
      </c>
      <c r="E154" s="3"/>
      <c r="F154" s="13"/>
      <c r="G154" s="13"/>
      <c r="H154" s="13"/>
      <c r="I154" s="13"/>
      <c r="J154" s="26">
        <f t="shared" si="5"/>
        <v>0</v>
      </c>
    </row>
    <row r="155" spans="2:10" ht="30.75" thickBot="1">
      <c r="B155" s="73" t="s">
        <v>42</v>
      </c>
      <c r="C155" s="73" t="s">
        <v>19</v>
      </c>
      <c r="D155" s="39" t="s">
        <v>66</v>
      </c>
      <c r="E155" s="3">
        <f>SUM(E156:E160)</f>
        <v>0</v>
      </c>
      <c r="F155" s="13">
        <f>SUM(F156:F160)</f>
        <v>0</v>
      </c>
      <c r="G155" s="13">
        <f>SUM(G156:G160)</f>
        <v>0</v>
      </c>
      <c r="H155" s="13">
        <f>SUM(H156:H160)</f>
        <v>0</v>
      </c>
      <c r="I155" s="13"/>
      <c r="J155" s="26">
        <f t="shared" si="5"/>
        <v>0</v>
      </c>
    </row>
    <row r="156" spans="2:10" ht="30.75" thickBot="1">
      <c r="B156" s="74"/>
      <c r="C156" s="74"/>
      <c r="D156" s="39" t="s">
        <v>67</v>
      </c>
      <c r="E156" s="3"/>
      <c r="F156" s="13"/>
      <c r="G156" s="13"/>
      <c r="H156" s="13"/>
      <c r="I156" s="13"/>
      <c r="J156" s="26">
        <f t="shared" si="5"/>
        <v>0</v>
      </c>
    </row>
    <row r="157" spans="2:10" ht="30.75" thickBot="1">
      <c r="B157" s="74"/>
      <c r="C157" s="74"/>
      <c r="D157" s="18" t="s">
        <v>68</v>
      </c>
      <c r="E157" s="3"/>
      <c r="F157" s="13"/>
      <c r="G157" s="13"/>
      <c r="H157" s="13"/>
      <c r="I157" s="13"/>
      <c r="J157" s="26">
        <f t="shared" si="5"/>
        <v>0</v>
      </c>
    </row>
    <row r="158" spans="2:10" ht="30.75" thickBot="1">
      <c r="B158" s="74"/>
      <c r="C158" s="74"/>
      <c r="D158" s="18" t="s">
        <v>69</v>
      </c>
      <c r="E158" s="3"/>
      <c r="F158" s="13"/>
      <c r="G158" s="13"/>
      <c r="H158" s="13"/>
      <c r="I158" s="13"/>
      <c r="J158" s="26">
        <f t="shared" si="5"/>
        <v>0</v>
      </c>
    </row>
    <row r="159" spans="2:10" ht="61.5" customHeight="1" thickBot="1">
      <c r="B159" s="74"/>
      <c r="C159" s="74"/>
      <c r="D159" s="18" t="s">
        <v>57</v>
      </c>
      <c r="E159" s="3"/>
      <c r="F159" s="13"/>
      <c r="G159" s="13"/>
      <c r="H159" s="13"/>
      <c r="I159" s="13"/>
      <c r="J159" s="26">
        <f t="shared" si="5"/>
        <v>0</v>
      </c>
    </row>
    <row r="160" spans="2:10" ht="15.75" thickBot="1">
      <c r="B160" s="75"/>
      <c r="C160" s="75"/>
      <c r="D160" s="18" t="s">
        <v>65</v>
      </c>
      <c r="E160" s="3"/>
      <c r="F160" s="13"/>
      <c r="G160" s="13"/>
      <c r="H160" s="13"/>
      <c r="I160" s="13"/>
      <c r="J160" s="26">
        <f t="shared" si="5"/>
        <v>0</v>
      </c>
    </row>
    <row r="161" spans="2:10" ht="30.75" thickBot="1">
      <c r="B161" s="73" t="s">
        <v>43</v>
      </c>
      <c r="C161" s="73" t="s">
        <v>20</v>
      </c>
      <c r="D161" s="39" t="s">
        <v>66</v>
      </c>
      <c r="E161" s="6">
        <f>SUM(E162:E166)</f>
        <v>93110.75</v>
      </c>
      <c r="F161" s="13">
        <f>SUM(F162:F166)</f>
        <v>75327.24</v>
      </c>
      <c r="G161" s="13">
        <f>SUM(G162:G166)</f>
        <v>30000</v>
      </c>
      <c r="H161" s="13">
        <f>SUM(H162:H166)</f>
        <v>30000</v>
      </c>
      <c r="I161" s="13">
        <f>SUM(I162:I166)</f>
        <v>30000</v>
      </c>
      <c r="J161" s="26">
        <f>E161+F161+G161+H161+I161</f>
        <v>258437.99</v>
      </c>
    </row>
    <row r="162" spans="2:10" ht="30.75" thickBot="1">
      <c r="B162" s="74"/>
      <c r="C162" s="74"/>
      <c r="D162" s="39" t="s">
        <v>67</v>
      </c>
      <c r="E162" s="6"/>
      <c r="F162" s="13"/>
      <c r="G162" s="13"/>
      <c r="H162" s="13"/>
      <c r="I162" s="13"/>
      <c r="J162" s="26">
        <f>E162+F162+G162+H162+I162</f>
        <v>0</v>
      </c>
    </row>
    <row r="163" spans="2:10" ht="30.75" thickBot="1">
      <c r="B163" s="74"/>
      <c r="C163" s="74"/>
      <c r="D163" s="18" t="s">
        <v>68</v>
      </c>
      <c r="E163" s="6"/>
      <c r="F163" s="13"/>
      <c r="G163" s="13"/>
      <c r="H163" s="13"/>
      <c r="I163" s="13"/>
      <c r="J163" s="26">
        <f>E163+F163+G163+H163+I163</f>
        <v>0</v>
      </c>
    </row>
    <row r="164" spans="2:10" ht="30.75" thickBot="1">
      <c r="B164" s="74"/>
      <c r="C164" s="74"/>
      <c r="D164" s="18" t="s">
        <v>69</v>
      </c>
      <c r="E164" s="12">
        <v>93110.75</v>
      </c>
      <c r="F164" s="12">
        <v>75327.24</v>
      </c>
      <c r="G164" s="12">
        <v>30000</v>
      </c>
      <c r="H164" s="12">
        <v>30000</v>
      </c>
      <c r="I164" s="12">
        <v>30000</v>
      </c>
      <c r="J164" s="26">
        <f>E164+F164+G164+H164+I164</f>
        <v>258437.99</v>
      </c>
    </row>
    <row r="165" spans="2:10" ht="45.75" thickBot="1">
      <c r="B165" s="74"/>
      <c r="C165" s="74"/>
      <c r="D165" s="18" t="s">
        <v>57</v>
      </c>
      <c r="E165" s="4"/>
      <c r="F165" s="13"/>
      <c r="G165" s="13"/>
      <c r="H165" s="13"/>
      <c r="I165" s="13"/>
      <c r="J165" s="26">
        <f aca="true" t="shared" si="6" ref="J165:J227">SUM(E165:H165)</f>
        <v>0</v>
      </c>
    </row>
    <row r="166" spans="2:10" ht="15.75" thickBot="1">
      <c r="B166" s="75"/>
      <c r="C166" s="75"/>
      <c r="D166" s="18" t="s">
        <v>65</v>
      </c>
      <c r="E166" s="4"/>
      <c r="F166" s="13"/>
      <c r="G166" s="13"/>
      <c r="H166" s="13"/>
      <c r="I166" s="13"/>
      <c r="J166" s="26">
        <f t="shared" si="6"/>
        <v>0</v>
      </c>
    </row>
    <row r="167" spans="2:10" ht="30.75" thickBot="1">
      <c r="B167" s="73" t="s">
        <v>44</v>
      </c>
      <c r="C167" s="73" t="s">
        <v>21</v>
      </c>
      <c r="D167" s="39" t="s">
        <v>66</v>
      </c>
      <c r="E167" s="6">
        <f>SUM(E168:E172)</f>
        <v>50113.2</v>
      </c>
      <c r="F167" s="13">
        <f>SUM(F168:F172)</f>
        <v>79596.86</v>
      </c>
      <c r="G167" s="13">
        <f>SUM(G168:G172)</f>
        <v>20000</v>
      </c>
      <c r="H167" s="13">
        <f>SUM(H168:H172)</f>
        <v>20000</v>
      </c>
      <c r="I167" s="13">
        <f>SUM(I168:I172)</f>
        <v>20000</v>
      </c>
      <c r="J167" s="26">
        <f>E167+F167+G167+H167+I167</f>
        <v>189710.06</v>
      </c>
    </row>
    <row r="168" spans="2:10" ht="30.75" thickBot="1">
      <c r="B168" s="74"/>
      <c r="C168" s="74"/>
      <c r="D168" s="39" t="s">
        <v>67</v>
      </c>
      <c r="E168" s="6"/>
      <c r="F168" s="13"/>
      <c r="G168" s="13"/>
      <c r="H168" s="13"/>
      <c r="I168" s="13"/>
      <c r="J168" s="26">
        <f>E168+F168+G168+H168+I168</f>
        <v>0</v>
      </c>
    </row>
    <row r="169" spans="2:10" ht="30.75" thickBot="1">
      <c r="B169" s="74"/>
      <c r="C169" s="74"/>
      <c r="D169" s="18" t="s">
        <v>68</v>
      </c>
      <c r="E169" s="6"/>
      <c r="F169" s="13"/>
      <c r="G169" s="13"/>
      <c r="H169" s="13"/>
      <c r="I169" s="13"/>
      <c r="J169" s="26">
        <f>E169+F169+G169+H169+I169</f>
        <v>0</v>
      </c>
    </row>
    <row r="170" spans="2:10" ht="30.75" thickBot="1">
      <c r="B170" s="74"/>
      <c r="C170" s="74"/>
      <c r="D170" s="18" t="s">
        <v>69</v>
      </c>
      <c r="E170" s="12">
        <v>50113.2</v>
      </c>
      <c r="F170" s="12">
        <v>79596.86</v>
      </c>
      <c r="G170" s="12">
        <v>20000</v>
      </c>
      <c r="H170" s="12">
        <v>20000</v>
      </c>
      <c r="I170" s="12">
        <v>20000</v>
      </c>
      <c r="J170" s="26">
        <f>E170+F170+G170+H170+I170</f>
        <v>189710.06</v>
      </c>
    </row>
    <row r="171" spans="2:10" ht="45.75" thickBot="1">
      <c r="B171" s="74"/>
      <c r="C171" s="74"/>
      <c r="D171" s="18" t="s">
        <v>57</v>
      </c>
      <c r="E171" s="3"/>
      <c r="F171" s="13"/>
      <c r="G171" s="13"/>
      <c r="H171" s="13"/>
      <c r="I171" s="13"/>
      <c r="J171" s="26">
        <f t="shared" si="6"/>
        <v>0</v>
      </c>
    </row>
    <row r="172" spans="2:10" ht="15.75" thickBot="1">
      <c r="B172" s="75"/>
      <c r="C172" s="75"/>
      <c r="D172" s="18" t="s">
        <v>65</v>
      </c>
      <c r="E172" s="3"/>
      <c r="F172" s="13"/>
      <c r="G172" s="13"/>
      <c r="H172" s="13"/>
      <c r="I172" s="13"/>
      <c r="J172" s="26">
        <f t="shared" si="6"/>
        <v>0</v>
      </c>
    </row>
    <row r="173" spans="2:10" ht="30.75" thickBot="1">
      <c r="B173" s="73" t="s">
        <v>45</v>
      </c>
      <c r="C173" s="73" t="s">
        <v>22</v>
      </c>
      <c r="D173" s="39" t="s">
        <v>66</v>
      </c>
      <c r="E173" s="3">
        <f>SUM(E174:E178)</f>
        <v>0</v>
      </c>
      <c r="F173" s="13">
        <f>SUM(F174:F178)</f>
        <v>0</v>
      </c>
      <c r="G173" s="13">
        <f>SUM(G174:G178)</f>
        <v>0</v>
      </c>
      <c r="H173" s="13">
        <f>SUM(H174:H178)</f>
        <v>0</v>
      </c>
      <c r="I173" s="13"/>
      <c r="J173" s="26">
        <f t="shared" si="6"/>
        <v>0</v>
      </c>
    </row>
    <row r="174" spans="2:10" ht="30.75" thickBot="1">
      <c r="B174" s="74"/>
      <c r="C174" s="74"/>
      <c r="D174" s="39" t="s">
        <v>67</v>
      </c>
      <c r="E174" s="3"/>
      <c r="F174" s="13"/>
      <c r="G174" s="13"/>
      <c r="H174" s="13"/>
      <c r="I174" s="13"/>
      <c r="J174" s="26">
        <f t="shared" si="6"/>
        <v>0</v>
      </c>
    </row>
    <row r="175" spans="2:10" ht="30.75" thickBot="1">
      <c r="B175" s="74"/>
      <c r="C175" s="74"/>
      <c r="D175" s="18" t="s">
        <v>68</v>
      </c>
      <c r="E175" s="3"/>
      <c r="F175" s="13"/>
      <c r="G175" s="13"/>
      <c r="H175" s="13"/>
      <c r="I175" s="13"/>
      <c r="J175" s="26">
        <f t="shared" si="6"/>
        <v>0</v>
      </c>
    </row>
    <row r="176" spans="2:10" ht="30.75" thickBot="1">
      <c r="B176" s="74"/>
      <c r="C176" s="74"/>
      <c r="D176" s="18" t="s">
        <v>69</v>
      </c>
      <c r="E176" s="3"/>
      <c r="F176" s="13"/>
      <c r="G176" s="13"/>
      <c r="H176" s="13"/>
      <c r="I176" s="13"/>
      <c r="J176" s="26">
        <f t="shared" si="6"/>
        <v>0</v>
      </c>
    </row>
    <row r="177" spans="2:10" ht="45.75" thickBot="1">
      <c r="B177" s="74"/>
      <c r="C177" s="74"/>
      <c r="D177" s="18" t="s">
        <v>57</v>
      </c>
      <c r="E177" s="3"/>
      <c r="F177" s="13"/>
      <c r="G177" s="13"/>
      <c r="H177" s="13"/>
      <c r="I177" s="13"/>
      <c r="J177" s="26">
        <f t="shared" si="6"/>
        <v>0</v>
      </c>
    </row>
    <row r="178" spans="2:10" ht="15.75" thickBot="1">
      <c r="B178" s="75"/>
      <c r="C178" s="75"/>
      <c r="D178" s="18" t="s">
        <v>65</v>
      </c>
      <c r="E178" s="3"/>
      <c r="F178" s="13"/>
      <c r="G178" s="13"/>
      <c r="H178" s="13"/>
      <c r="I178" s="13"/>
      <c r="J178" s="26">
        <f t="shared" si="6"/>
        <v>0</v>
      </c>
    </row>
    <row r="179" spans="2:10" ht="15.75" thickBot="1">
      <c r="B179" s="69" t="s">
        <v>23</v>
      </c>
      <c r="C179" s="70"/>
      <c r="D179" s="70"/>
      <c r="E179" s="70"/>
      <c r="F179" s="70"/>
      <c r="G179" s="70"/>
      <c r="H179" s="70"/>
      <c r="I179" s="70"/>
      <c r="J179" s="71"/>
    </row>
    <row r="180" spans="2:10" ht="30.75" thickBot="1">
      <c r="B180" s="73" t="s">
        <v>46</v>
      </c>
      <c r="C180" s="73" t="s">
        <v>24</v>
      </c>
      <c r="D180" s="39" t="s">
        <v>66</v>
      </c>
      <c r="E180" s="3">
        <f>SUM(E181:E185)</f>
        <v>0</v>
      </c>
      <c r="F180" s="13">
        <f>SUM(F181:F185)</f>
        <v>0</v>
      </c>
      <c r="G180" s="13"/>
      <c r="H180" s="13"/>
      <c r="I180" s="13"/>
      <c r="J180" s="26">
        <f t="shared" si="6"/>
        <v>0</v>
      </c>
    </row>
    <row r="181" spans="2:10" ht="30.75" thickBot="1">
      <c r="B181" s="74"/>
      <c r="C181" s="74"/>
      <c r="D181" s="39" t="s">
        <v>67</v>
      </c>
      <c r="E181" s="3"/>
      <c r="F181" s="13"/>
      <c r="G181" s="13"/>
      <c r="H181" s="13"/>
      <c r="I181" s="13"/>
      <c r="J181" s="26">
        <f t="shared" si="6"/>
        <v>0</v>
      </c>
    </row>
    <row r="182" spans="2:10" ht="30.75" thickBot="1">
      <c r="B182" s="74"/>
      <c r="C182" s="74"/>
      <c r="D182" s="18" t="s">
        <v>68</v>
      </c>
      <c r="E182" s="3"/>
      <c r="F182" s="13"/>
      <c r="G182" s="13"/>
      <c r="H182" s="13"/>
      <c r="I182" s="13"/>
      <c r="J182" s="26">
        <f t="shared" si="6"/>
        <v>0</v>
      </c>
    </row>
    <row r="183" spans="2:10" ht="30.75" thickBot="1">
      <c r="B183" s="74"/>
      <c r="C183" s="74"/>
      <c r="D183" s="18" t="s">
        <v>69</v>
      </c>
      <c r="E183" s="3"/>
      <c r="F183" s="13"/>
      <c r="G183" s="13"/>
      <c r="H183" s="13"/>
      <c r="I183" s="13"/>
      <c r="J183" s="26">
        <f t="shared" si="6"/>
        <v>0</v>
      </c>
    </row>
    <row r="184" spans="2:10" ht="45.75" thickBot="1">
      <c r="B184" s="74"/>
      <c r="C184" s="74"/>
      <c r="D184" s="18" t="s">
        <v>57</v>
      </c>
      <c r="E184" s="3"/>
      <c r="F184" s="13"/>
      <c r="G184" s="13"/>
      <c r="H184" s="13"/>
      <c r="I184" s="13"/>
      <c r="J184" s="26">
        <f t="shared" si="6"/>
        <v>0</v>
      </c>
    </row>
    <row r="185" spans="2:10" ht="15.75" thickBot="1">
      <c r="B185" s="75"/>
      <c r="C185" s="75"/>
      <c r="D185" s="18" t="s">
        <v>65</v>
      </c>
      <c r="E185" s="3"/>
      <c r="F185" s="13"/>
      <c r="G185" s="13"/>
      <c r="H185" s="13"/>
      <c r="I185" s="13"/>
      <c r="J185" s="26">
        <f t="shared" si="6"/>
        <v>0</v>
      </c>
    </row>
    <row r="186" spans="2:10" ht="30.75" thickBot="1">
      <c r="B186" s="73" t="s">
        <v>47</v>
      </c>
      <c r="C186" s="73" t="s">
        <v>61</v>
      </c>
      <c r="D186" s="39" t="s">
        <v>66</v>
      </c>
      <c r="E186" s="3">
        <f>SUM(E187:E191)</f>
        <v>0</v>
      </c>
      <c r="F186" s="13">
        <f>SUM(F187:F191)</f>
        <v>0</v>
      </c>
      <c r="G186" s="13"/>
      <c r="H186" s="13"/>
      <c r="I186" s="13"/>
      <c r="J186" s="26">
        <f t="shared" si="6"/>
        <v>0</v>
      </c>
    </row>
    <row r="187" spans="2:10" ht="30.75" thickBot="1">
      <c r="B187" s="74"/>
      <c r="C187" s="74"/>
      <c r="D187" s="39" t="s">
        <v>67</v>
      </c>
      <c r="E187" s="3"/>
      <c r="F187" s="13"/>
      <c r="G187" s="13"/>
      <c r="H187" s="13"/>
      <c r="I187" s="13"/>
      <c r="J187" s="26">
        <f t="shared" si="6"/>
        <v>0</v>
      </c>
    </row>
    <row r="188" spans="2:10" ht="30.75" thickBot="1">
      <c r="B188" s="74"/>
      <c r="C188" s="74"/>
      <c r="D188" s="18" t="s">
        <v>68</v>
      </c>
      <c r="E188" s="3"/>
      <c r="F188" s="13"/>
      <c r="G188" s="13"/>
      <c r="H188" s="13"/>
      <c r="I188" s="13"/>
      <c r="J188" s="26">
        <f t="shared" si="6"/>
        <v>0</v>
      </c>
    </row>
    <row r="189" spans="2:10" ht="30.75" thickBot="1">
      <c r="B189" s="74"/>
      <c r="C189" s="74"/>
      <c r="D189" s="18" t="s">
        <v>69</v>
      </c>
      <c r="E189" s="3"/>
      <c r="F189" s="13"/>
      <c r="G189" s="13"/>
      <c r="H189" s="13"/>
      <c r="I189" s="13"/>
      <c r="J189" s="26">
        <f t="shared" si="6"/>
        <v>0</v>
      </c>
    </row>
    <row r="190" spans="2:10" ht="45.75" thickBot="1">
      <c r="B190" s="74"/>
      <c r="C190" s="74"/>
      <c r="D190" s="18" t="s">
        <v>57</v>
      </c>
      <c r="E190" s="3"/>
      <c r="F190" s="13"/>
      <c r="G190" s="13"/>
      <c r="H190" s="13"/>
      <c r="I190" s="13"/>
      <c r="J190" s="26">
        <f t="shared" si="6"/>
        <v>0</v>
      </c>
    </row>
    <row r="191" spans="2:10" ht="15.75" thickBot="1">
      <c r="B191" s="75"/>
      <c r="C191" s="75"/>
      <c r="D191" s="18" t="s">
        <v>65</v>
      </c>
      <c r="E191" s="3"/>
      <c r="F191" s="13"/>
      <c r="G191" s="13"/>
      <c r="H191" s="13"/>
      <c r="I191" s="13"/>
      <c r="J191" s="26">
        <f t="shared" si="6"/>
        <v>0</v>
      </c>
    </row>
    <row r="192" spans="2:10" ht="15.75" thickBot="1">
      <c r="B192" s="69" t="s">
        <v>25</v>
      </c>
      <c r="C192" s="70"/>
      <c r="D192" s="70"/>
      <c r="E192" s="70"/>
      <c r="F192" s="70"/>
      <c r="G192" s="70"/>
      <c r="H192" s="70"/>
      <c r="I192" s="70"/>
      <c r="J192" s="71"/>
    </row>
    <row r="193" spans="2:10" ht="30.75" thickBot="1">
      <c r="B193" s="76" t="s">
        <v>82</v>
      </c>
      <c r="C193" s="81" t="s">
        <v>26</v>
      </c>
      <c r="D193" s="39" t="s">
        <v>66</v>
      </c>
      <c r="E193" s="6">
        <f>SUM(E194:E198)</f>
        <v>896.4</v>
      </c>
      <c r="F193" s="13">
        <f>SUM(F194:F198)</f>
        <v>6000</v>
      </c>
      <c r="G193" s="13">
        <f>SUM(G194:G198)</f>
        <v>6000</v>
      </c>
      <c r="H193" s="13">
        <f>SUM(H194:H198)</f>
        <v>6000</v>
      </c>
      <c r="I193" s="13">
        <v>60000</v>
      </c>
      <c r="J193" s="26">
        <f>E193+F193+G193+H193+I193</f>
        <v>78896.4</v>
      </c>
    </row>
    <row r="194" spans="2:10" ht="30.75" thickBot="1">
      <c r="B194" s="79"/>
      <c r="C194" s="82"/>
      <c r="D194" s="39" t="s">
        <v>67</v>
      </c>
      <c r="E194" s="6"/>
      <c r="F194" s="13"/>
      <c r="G194" s="13"/>
      <c r="H194" s="13"/>
      <c r="I194" s="13"/>
      <c r="J194" s="26">
        <f>E194+F194+G194+H194+I194</f>
        <v>0</v>
      </c>
    </row>
    <row r="195" spans="2:10" ht="30.75" thickBot="1">
      <c r="B195" s="79"/>
      <c r="C195" s="82"/>
      <c r="D195" s="18" t="s">
        <v>68</v>
      </c>
      <c r="E195" s="6"/>
      <c r="F195" s="13"/>
      <c r="G195" s="13"/>
      <c r="H195" s="13"/>
      <c r="I195" s="13"/>
      <c r="J195" s="26">
        <f>E195+F195+G195+H195+I195</f>
        <v>0</v>
      </c>
    </row>
    <row r="196" spans="2:10" ht="30.75" thickBot="1">
      <c r="B196" s="79"/>
      <c r="C196" s="82"/>
      <c r="D196" s="18" t="s">
        <v>69</v>
      </c>
      <c r="E196" s="12">
        <v>896.4</v>
      </c>
      <c r="F196" s="12">
        <v>6000</v>
      </c>
      <c r="G196" s="12">
        <v>6000</v>
      </c>
      <c r="H196" s="12">
        <v>6000</v>
      </c>
      <c r="I196" s="12">
        <v>6000</v>
      </c>
      <c r="J196" s="26">
        <f>E196+F196+G196+H196+I196</f>
        <v>24896.4</v>
      </c>
    </row>
    <row r="197" spans="2:10" ht="45.75" thickBot="1">
      <c r="B197" s="79"/>
      <c r="C197" s="82"/>
      <c r="D197" s="18" t="s">
        <v>57</v>
      </c>
      <c r="E197" s="4"/>
      <c r="F197" s="13"/>
      <c r="G197" s="13"/>
      <c r="H197" s="13"/>
      <c r="I197" s="13"/>
      <c r="J197" s="26">
        <f t="shared" si="6"/>
        <v>0</v>
      </c>
    </row>
    <row r="198" spans="2:10" ht="15.75" thickBot="1">
      <c r="B198" s="80"/>
      <c r="C198" s="83"/>
      <c r="D198" s="18" t="s">
        <v>65</v>
      </c>
      <c r="E198" s="4"/>
      <c r="F198" s="13"/>
      <c r="G198" s="13"/>
      <c r="H198" s="13"/>
      <c r="I198" s="13"/>
      <c r="J198" s="26">
        <f t="shared" si="6"/>
        <v>0</v>
      </c>
    </row>
    <row r="199" spans="2:10" ht="30.75" thickBot="1">
      <c r="B199" s="63" t="s">
        <v>48</v>
      </c>
      <c r="C199" s="73" t="s">
        <v>62</v>
      </c>
      <c r="D199" s="39" t="s">
        <v>66</v>
      </c>
      <c r="E199" s="7">
        <f>SUM(E200:E204)</f>
        <v>1713366.6</v>
      </c>
      <c r="F199" s="11">
        <f>SUM(F200:F204)</f>
        <v>1564874.1</v>
      </c>
      <c r="G199" s="11">
        <f>SUM(G200:G204)</f>
        <v>1218500</v>
      </c>
      <c r="H199" s="11">
        <f>SUM(H200:H204)</f>
        <v>1218800</v>
      </c>
      <c r="I199" s="11">
        <f>SUM(I200:I204)</f>
        <v>1218800</v>
      </c>
      <c r="J199" s="26">
        <f>E199+F199+G199+H199+I199</f>
        <v>6934340.7</v>
      </c>
    </row>
    <row r="200" spans="2:10" ht="30.75" thickBot="1">
      <c r="B200" s="64"/>
      <c r="C200" s="74"/>
      <c r="D200" s="39" t="s">
        <v>67</v>
      </c>
      <c r="E200" s="6">
        <v>0</v>
      </c>
      <c r="F200" s="13">
        <v>0</v>
      </c>
      <c r="G200" s="13">
        <v>0</v>
      </c>
      <c r="H200" s="13">
        <v>0</v>
      </c>
      <c r="I200" s="13"/>
      <c r="J200" s="26">
        <f>E200+F200+G200+H200+I200</f>
        <v>0</v>
      </c>
    </row>
    <row r="201" spans="2:10" ht="30.75" thickBot="1">
      <c r="B201" s="64"/>
      <c r="C201" s="74"/>
      <c r="D201" s="18" t="s">
        <v>68</v>
      </c>
      <c r="E201" s="6">
        <v>802600</v>
      </c>
      <c r="F201" s="13">
        <v>704900</v>
      </c>
      <c r="G201" s="13">
        <v>718500</v>
      </c>
      <c r="H201" s="13">
        <v>747300</v>
      </c>
      <c r="I201" s="13">
        <v>747300</v>
      </c>
      <c r="J201" s="26">
        <f>E201+F201+G201+H201+I201</f>
        <v>3720600</v>
      </c>
    </row>
    <row r="202" spans="2:10" ht="30.75" thickBot="1">
      <c r="B202" s="64"/>
      <c r="C202" s="74"/>
      <c r="D202" s="18" t="s">
        <v>69</v>
      </c>
      <c r="E202" s="6">
        <f>E208+E214</f>
        <v>910766.6</v>
      </c>
      <c r="F202" s="13">
        <f>F208+F214</f>
        <v>859974.1</v>
      </c>
      <c r="G202" s="13">
        <v>500000</v>
      </c>
      <c r="H202" s="13">
        <v>471500</v>
      </c>
      <c r="I202" s="13">
        <v>471500</v>
      </c>
      <c r="J202" s="26">
        <f>E202+F202+G202+H202+I202</f>
        <v>3213740.7</v>
      </c>
    </row>
    <row r="203" spans="2:10" ht="45.75" thickBot="1">
      <c r="B203" s="64"/>
      <c r="C203" s="74"/>
      <c r="D203" s="18" t="s">
        <v>57</v>
      </c>
      <c r="E203" s="4"/>
      <c r="F203" s="13"/>
      <c r="G203" s="13"/>
      <c r="H203" s="13"/>
      <c r="I203" s="13"/>
      <c r="J203" s="26">
        <f t="shared" si="6"/>
        <v>0</v>
      </c>
    </row>
    <row r="204" spans="2:10" ht="15.75" thickBot="1">
      <c r="B204" s="65"/>
      <c r="C204" s="75"/>
      <c r="D204" s="18" t="s">
        <v>65</v>
      </c>
      <c r="E204" s="4"/>
      <c r="F204" s="13"/>
      <c r="G204" s="13"/>
      <c r="H204" s="13"/>
      <c r="I204" s="13"/>
      <c r="J204" s="26">
        <f t="shared" si="6"/>
        <v>0</v>
      </c>
    </row>
    <row r="205" spans="2:10" ht="30.75" thickBot="1">
      <c r="B205" s="63" t="s">
        <v>79</v>
      </c>
      <c r="C205" s="73" t="s">
        <v>63</v>
      </c>
      <c r="D205" s="39" t="s">
        <v>66</v>
      </c>
      <c r="E205" s="7">
        <f>SUM(E206:E210)</f>
        <v>1713366.6</v>
      </c>
      <c r="F205" s="11">
        <f>SUM(F206:F210)</f>
        <v>1564874.1</v>
      </c>
      <c r="G205" s="11">
        <f>SUM(G206:G210)</f>
        <v>1218500</v>
      </c>
      <c r="H205" s="11">
        <f>SUM(H206:H210)</f>
        <v>1218800</v>
      </c>
      <c r="I205" s="11">
        <f>SUM(I206:I210)</f>
        <v>1218800</v>
      </c>
      <c r="J205" s="26">
        <f>E205+F205+G205+H205+I205</f>
        <v>6934340.7</v>
      </c>
    </row>
    <row r="206" spans="2:10" ht="30.75" thickBot="1">
      <c r="B206" s="64"/>
      <c r="C206" s="74"/>
      <c r="D206" s="39" t="s">
        <v>67</v>
      </c>
      <c r="E206" s="6">
        <v>0</v>
      </c>
      <c r="F206" s="13">
        <v>0</v>
      </c>
      <c r="G206" s="13">
        <v>0</v>
      </c>
      <c r="H206" s="13">
        <v>0</v>
      </c>
      <c r="I206" s="13">
        <v>0</v>
      </c>
      <c r="J206" s="26">
        <f>E206+F206+G206+H206+I206</f>
        <v>0</v>
      </c>
    </row>
    <row r="207" spans="2:10" ht="30.75" thickBot="1">
      <c r="B207" s="64"/>
      <c r="C207" s="74"/>
      <c r="D207" s="18" t="s">
        <v>68</v>
      </c>
      <c r="E207" s="13">
        <v>802600</v>
      </c>
      <c r="F207" s="13">
        <v>704900</v>
      </c>
      <c r="G207" s="13">
        <v>718500</v>
      </c>
      <c r="H207" s="13">
        <v>747300</v>
      </c>
      <c r="I207" s="13">
        <v>747300</v>
      </c>
      <c r="J207" s="26">
        <f>E207+F207+G207+H207+I207</f>
        <v>3720600</v>
      </c>
    </row>
    <row r="208" spans="2:10" ht="30.75" thickBot="1">
      <c r="B208" s="64"/>
      <c r="C208" s="74"/>
      <c r="D208" s="18" t="s">
        <v>69</v>
      </c>
      <c r="E208" s="14">
        <v>910766.6</v>
      </c>
      <c r="F208" s="14">
        <v>859974.1</v>
      </c>
      <c r="G208" s="14">
        <v>500000</v>
      </c>
      <c r="H208" s="14">
        <v>471500</v>
      </c>
      <c r="I208" s="14">
        <v>471500</v>
      </c>
      <c r="J208" s="26">
        <f>E208+F208+G208+H208+I208</f>
        <v>3213740.7</v>
      </c>
    </row>
    <row r="209" spans="2:10" ht="45.75" thickBot="1">
      <c r="B209" s="64"/>
      <c r="C209" s="74"/>
      <c r="D209" s="18" t="s">
        <v>57</v>
      </c>
      <c r="E209" s="4"/>
      <c r="F209" s="13"/>
      <c r="G209" s="13"/>
      <c r="H209" s="13"/>
      <c r="I209" s="13"/>
      <c r="J209" s="26">
        <f t="shared" si="6"/>
        <v>0</v>
      </c>
    </row>
    <row r="210" spans="2:10" ht="15.75" thickBot="1">
      <c r="B210" s="65"/>
      <c r="C210" s="75"/>
      <c r="D210" s="18" t="s">
        <v>65</v>
      </c>
      <c r="E210" s="4"/>
      <c r="F210" s="13"/>
      <c r="G210" s="13"/>
      <c r="H210" s="13"/>
      <c r="I210" s="13"/>
      <c r="J210" s="26">
        <f t="shared" si="6"/>
        <v>0</v>
      </c>
    </row>
    <row r="211" spans="2:10" ht="30.75" thickBot="1">
      <c r="B211" s="63" t="s">
        <v>49</v>
      </c>
      <c r="C211" s="73" t="s">
        <v>27</v>
      </c>
      <c r="D211" s="39" t="s">
        <v>66</v>
      </c>
      <c r="E211" s="4">
        <f>SUM(E212:E216)</f>
        <v>0</v>
      </c>
      <c r="F211" s="13">
        <f>SUM(F212:F216)</f>
        <v>0</v>
      </c>
      <c r="G211" s="13">
        <f>SUM(G212:G216)</f>
        <v>0</v>
      </c>
      <c r="H211" s="13">
        <f>SUM(H212:H216)</f>
        <v>0</v>
      </c>
      <c r="I211" s="13"/>
      <c r="J211" s="26">
        <f t="shared" si="6"/>
        <v>0</v>
      </c>
    </row>
    <row r="212" spans="2:10" ht="30.75" thickBot="1">
      <c r="B212" s="64"/>
      <c r="C212" s="74"/>
      <c r="D212" s="39" t="s">
        <v>67</v>
      </c>
      <c r="E212" s="4"/>
      <c r="F212" s="13"/>
      <c r="G212" s="13"/>
      <c r="H212" s="13"/>
      <c r="I212" s="13"/>
      <c r="J212" s="26">
        <f t="shared" si="6"/>
        <v>0</v>
      </c>
    </row>
    <row r="213" spans="2:10" ht="30.75" thickBot="1">
      <c r="B213" s="64"/>
      <c r="C213" s="74"/>
      <c r="D213" s="18" t="s">
        <v>68</v>
      </c>
      <c r="E213" s="4"/>
      <c r="F213" s="13"/>
      <c r="G213" s="13"/>
      <c r="H213" s="13"/>
      <c r="I213" s="13"/>
      <c r="J213" s="26">
        <f t="shared" si="6"/>
        <v>0</v>
      </c>
    </row>
    <row r="214" spans="2:10" ht="30.75" thickBot="1">
      <c r="B214" s="64"/>
      <c r="C214" s="74"/>
      <c r="D214" s="18" t="s">
        <v>69</v>
      </c>
      <c r="E214" s="4"/>
      <c r="F214" s="13"/>
      <c r="G214" s="13"/>
      <c r="H214" s="13"/>
      <c r="I214" s="13"/>
      <c r="J214" s="26">
        <f t="shared" si="6"/>
        <v>0</v>
      </c>
    </row>
    <row r="215" spans="2:10" ht="45.75" thickBot="1">
      <c r="B215" s="64"/>
      <c r="C215" s="74"/>
      <c r="D215" s="18" t="s">
        <v>57</v>
      </c>
      <c r="E215" s="4"/>
      <c r="F215" s="13"/>
      <c r="G215" s="13"/>
      <c r="H215" s="13"/>
      <c r="I215" s="13"/>
      <c r="J215" s="26">
        <f t="shared" si="6"/>
        <v>0</v>
      </c>
    </row>
    <row r="216" spans="2:10" ht="15.75" thickBot="1">
      <c r="B216" s="65"/>
      <c r="C216" s="75"/>
      <c r="D216" s="18" t="s">
        <v>65</v>
      </c>
      <c r="E216" s="4"/>
      <c r="F216" s="13"/>
      <c r="G216" s="13"/>
      <c r="H216" s="13"/>
      <c r="I216" s="13"/>
      <c r="J216" s="26">
        <f t="shared" si="6"/>
        <v>0</v>
      </c>
    </row>
    <row r="217" spans="2:10" ht="30.75" thickBot="1">
      <c r="B217" s="63" t="s">
        <v>50</v>
      </c>
      <c r="C217" s="73" t="s">
        <v>28</v>
      </c>
      <c r="D217" s="39" t="s">
        <v>66</v>
      </c>
      <c r="E217" s="11">
        <f>SUM(E218:E222)</f>
        <v>24367524.87</v>
      </c>
      <c r="F217" s="11">
        <f>SUM(F218:F222)</f>
        <v>23238370.87</v>
      </c>
      <c r="G217" s="11">
        <f>SUM(G218:G222)</f>
        <v>20138200</v>
      </c>
      <c r="H217" s="11">
        <f>SUM(H218:H222)</f>
        <v>19944200</v>
      </c>
      <c r="I217" s="11">
        <f>SUM(I218:I222)</f>
        <v>19944200</v>
      </c>
      <c r="J217" s="26">
        <f>E217+F217+G217+H217+I217</f>
        <v>107632495.74000001</v>
      </c>
    </row>
    <row r="218" spans="2:10" ht="30.75" thickBot="1">
      <c r="B218" s="64"/>
      <c r="C218" s="74"/>
      <c r="D218" s="39" t="s">
        <v>67</v>
      </c>
      <c r="E218" s="13">
        <f>E224</f>
        <v>0</v>
      </c>
      <c r="F218" s="13">
        <f>F224</f>
        <v>0</v>
      </c>
      <c r="G218" s="13"/>
      <c r="H218" s="13"/>
      <c r="I218" s="13"/>
      <c r="J218" s="26">
        <f>E218+F218+G218+H218+I218</f>
        <v>0</v>
      </c>
    </row>
    <row r="219" spans="2:10" ht="30.75" thickBot="1">
      <c r="B219" s="64"/>
      <c r="C219" s="74"/>
      <c r="D219" s="18" t="s">
        <v>68</v>
      </c>
      <c r="E219" s="13"/>
      <c r="F219" s="13"/>
      <c r="G219" s="13"/>
      <c r="H219" s="13"/>
      <c r="I219" s="13"/>
      <c r="J219" s="26">
        <f>E219+F219+G219+H219+I219</f>
        <v>0</v>
      </c>
    </row>
    <row r="220" spans="2:10" ht="30.75" thickBot="1">
      <c r="B220" s="64"/>
      <c r="C220" s="74"/>
      <c r="D220" s="18" t="s">
        <v>69</v>
      </c>
      <c r="E220" s="13">
        <f>E226+E232+E238</f>
        <v>24367524.87</v>
      </c>
      <c r="F220" s="13">
        <f>F226+F232+F238</f>
        <v>23238370.87</v>
      </c>
      <c r="G220" s="13">
        <f>G226+G232+G238</f>
        <v>20138200</v>
      </c>
      <c r="H220" s="13">
        <f>H226+H232+H238</f>
        <v>19944200</v>
      </c>
      <c r="I220" s="13">
        <f>I226+I232+I238</f>
        <v>19944200</v>
      </c>
      <c r="J220" s="26">
        <f>E220+F220+G220+H220+I220</f>
        <v>107632495.74000001</v>
      </c>
    </row>
    <row r="221" spans="2:10" ht="45.75" thickBot="1">
      <c r="B221" s="64"/>
      <c r="C221" s="74"/>
      <c r="D221" s="18" t="s">
        <v>57</v>
      </c>
      <c r="E221" s="3">
        <f>E227</f>
        <v>0</v>
      </c>
      <c r="F221" s="13">
        <f>F227</f>
        <v>0</v>
      </c>
      <c r="G221" s="13"/>
      <c r="H221" s="13"/>
      <c r="I221" s="13"/>
      <c r="J221" s="26">
        <f t="shared" si="6"/>
        <v>0</v>
      </c>
    </row>
    <row r="222" spans="2:10" ht="15.75" thickBot="1">
      <c r="B222" s="65"/>
      <c r="C222" s="75"/>
      <c r="D222" s="18" t="s">
        <v>65</v>
      </c>
      <c r="E222" s="3">
        <f>E228</f>
        <v>0</v>
      </c>
      <c r="F222" s="13">
        <f>F228</f>
        <v>0</v>
      </c>
      <c r="G222" s="13"/>
      <c r="H222" s="13"/>
      <c r="I222" s="13"/>
      <c r="J222" s="26">
        <f t="shared" si="6"/>
        <v>0</v>
      </c>
    </row>
    <row r="223" spans="2:10" ht="30.75" thickBot="1">
      <c r="B223" s="63" t="s">
        <v>51</v>
      </c>
      <c r="C223" s="63" t="s">
        <v>64</v>
      </c>
      <c r="D223" s="39" t="s">
        <v>66</v>
      </c>
      <c r="E223" s="7">
        <f>SUM(E224:E228)</f>
        <v>0</v>
      </c>
      <c r="F223" s="11">
        <f>SUM(F224:F228)</f>
        <v>0</v>
      </c>
      <c r="G223" s="11">
        <f>SUM(G224:G228)</f>
        <v>0</v>
      </c>
      <c r="H223" s="11">
        <f>SUM(H224:H228)</f>
        <v>0</v>
      </c>
      <c r="I223" s="11"/>
      <c r="J223" s="26">
        <f t="shared" si="6"/>
        <v>0</v>
      </c>
    </row>
    <row r="224" spans="2:10" ht="30.75" thickBot="1">
      <c r="B224" s="64"/>
      <c r="C224" s="64"/>
      <c r="D224" s="39" t="s">
        <v>67</v>
      </c>
      <c r="E224" s="6"/>
      <c r="F224" s="13"/>
      <c r="G224" s="13"/>
      <c r="H224" s="13"/>
      <c r="I224" s="13"/>
      <c r="J224" s="26">
        <f t="shared" si="6"/>
        <v>0</v>
      </c>
    </row>
    <row r="225" spans="2:10" ht="30.75" thickBot="1">
      <c r="B225" s="64"/>
      <c r="C225" s="64"/>
      <c r="D225" s="18" t="s">
        <v>68</v>
      </c>
      <c r="E225" s="6"/>
      <c r="F225" s="13"/>
      <c r="G225" s="13"/>
      <c r="H225" s="13"/>
      <c r="I225" s="13"/>
      <c r="J225" s="26">
        <f t="shared" si="6"/>
        <v>0</v>
      </c>
    </row>
    <row r="226" spans="2:10" ht="30.75" thickBot="1">
      <c r="B226" s="64"/>
      <c r="C226" s="64"/>
      <c r="D226" s="18" t="s">
        <v>69</v>
      </c>
      <c r="E226" s="6"/>
      <c r="F226" s="13"/>
      <c r="G226" s="13"/>
      <c r="H226" s="13"/>
      <c r="I226" s="13"/>
      <c r="J226" s="26">
        <f t="shared" si="6"/>
        <v>0</v>
      </c>
    </row>
    <row r="227" spans="2:10" ht="45.75" thickBot="1">
      <c r="B227" s="64"/>
      <c r="C227" s="64"/>
      <c r="D227" s="18" t="s">
        <v>57</v>
      </c>
      <c r="E227" s="3"/>
      <c r="F227" s="13"/>
      <c r="G227" s="13"/>
      <c r="H227" s="13"/>
      <c r="I227" s="13"/>
      <c r="J227" s="26">
        <f t="shared" si="6"/>
        <v>0</v>
      </c>
    </row>
    <row r="228" spans="2:10" ht="15.75" thickBot="1">
      <c r="B228" s="65"/>
      <c r="C228" s="65"/>
      <c r="D228" s="18" t="s">
        <v>65</v>
      </c>
      <c r="E228" s="3"/>
      <c r="F228" s="13"/>
      <c r="G228" s="13"/>
      <c r="H228" s="13"/>
      <c r="I228" s="13"/>
      <c r="J228" s="26">
        <f>SUM(E228:H228)</f>
        <v>0</v>
      </c>
    </row>
    <row r="229" spans="2:10" ht="30.75" thickBot="1">
      <c r="B229" s="73" t="s">
        <v>75</v>
      </c>
      <c r="C229" s="87" t="s">
        <v>76</v>
      </c>
      <c r="D229" s="22" t="s">
        <v>66</v>
      </c>
      <c r="E229" s="15">
        <f>E232</f>
        <v>6401009.84</v>
      </c>
      <c r="F229" s="15">
        <f>F232</f>
        <v>5563506.11</v>
      </c>
      <c r="G229" s="15">
        <f>G232</f>
        <v>4934700</v>
      </c>
      <c r="H229" s="15">
        <f>H232</f>
        <v>4934700</v>
      </c>
      <c r="I229" s="15">
        <f>I232</f>
        <v>4934700</v>
      </c>
      <c r="J229" s="26">
        <f>E229+F229+G229+H229+I229</f>
        <v>26768615.95</v>
      </c>
    </row>
    <row r="230" spans="2:10" ht="30.75" thickBot="1">
      <c r="B230" s="74"/>
      <c r="C230" s="88"/>
      <c r="D230" s="22" t="s">
        <v>67</v>
      </c>
      <c r="E230" s="16"/>
      <c r="F230" s="16"/>
      <c r="G230" s="16"/>
      <c r="H230" s="16"/>
      <c r="I230" s="16"/>
      <c r="J230" s="26">
        <f>E230+F230+G230+H230+I230</f>
        <v>0</v>
      </c>
    </row>
    <row r="231" spans="2:10" ht="30.75" thickBot="1">
      <c r="B231" s="74"/>
      <c r="C231" s="88"/>
      <c r="D231" s="23" t="s">
        <v>68</v>
      </c>
      <c r="E231" s="16"/>
      <c r="F231" s="16"/>
      <c r="G231" s="16"/>
      <c r="H231" s="16"/>
      <c r="I231" s="16"/>
      <c r="J231" s="26">
        <f>E231+F231+G231+H231+I231</f>
        <v>0</v>
      </c>
    </row>
    <row r="232" spans="2:10" ht="30.75" thickBot="1">
      <c r="B232" s="74"/>
      <c r="C232" s="88"/>
      <c r="D232" s="23" t="s">
        <v>69</v>
      </c>
      <c r="E232" s="15">
        <v>6401009.84</v>
      </c>
      <c r="F232" s="15">
        <v>5563506.11</v>
      </c>
      <c r="G232" s="14">
        <v>4934700</v>
      </c>
      <c r="H232" s="14">
        <v>4934700</v>
      </c>
      <c r="I232" s="14">
        <v>4934700</v>
      </c>
      <c r="J232" s="26">
        <f>E232+F232+G232+H232+I232</f>
        <v>26768615.95</v>
      </c>
    </row>
    <row r="233" spans="2:10" ht="45.75" thickBot="1">
      <c r="B233" s="74"/>
      <c r="C233" s="88"/>
      <c r="D233" s="23" t="s">
        <v>57</v>
      </c>
      <c r="E233" s="16"/>
      <c r="F233" s="16"/>
      <c r="G233" s="16"/>
      <c r="H233" s="16"/>
      <c r="I233" s="16"/>
      <c r="J233" s="26">
        <f>SUM(E233:H233)</f>
        <v>0</v>
      </c>
    </row>
    <row r="234" spans="2:10" ht="46.5" customHeight="1" thickBot="1">
      <c r="B234" s="75"/>
      <c r="C234" s="89"/>
      <c r="D234" s="23" t="s">
        <v>65</v>
      </c>
      <c r="E234" s="16"/>
      <c r="F234" s="16"/>
      <c r="G234" s="16"/>
      <c r="H234" s="16"/>
      <c r="I234" s="16"/>
      <c r="J234" s="26">
        <f>SUM(E234:H234)</f>
        <v>0</v>
      </c>
    </row>
    <row r="235" spans="2:10" ht="30.75" thickBot="1">
      <c r="B235" s="73" t="s">
        <v>77</v>
      </c>
      <c r="C235" s="63" t="s">
        <v>78</v>
      </c>
      <c r="D235" s="22" t="s">
        <v>66</v>
      </c>
      <c r="E235" s="15">
        <f>E238</f>
        <v>17966515.03</v>
      </c>
      <c r="F235" s="15">
        <f>F238</f>
        <v>17674864.76</v>
      </c>
      <c r="G235" s="15">
        <f>G238</f>
        <v>15203500</v>
      </c>
      <c r="H235" s="15">
        <f>H238</f>
        <v>15009500</v>
      </c>
      <c r="I235" s="15">
        <f>I238</f>
        <v>15009500</v>
      </c>
      <c r="J235" s="26">
        <f>E235+F235+G235+H235+I235</f>
        <v>80863879.79</v>
      </c>
    </row>
    <row r="236" spans="2:10" ht="30.75" thickBot="1">
      <c r="B236" s="74"/>
      <c r="C236" s="64"/>
      <c r="D236" s="22" t="s">
        <v>67</v>
      </c>
      <c r="E236" s="13"/>
      <c r="F236" s="13"/>
      <c r="G236" s="13"/>
      <c r="H236" s="13"/>
      <c r="I236" s="13"/>
      <c r="J236" s="26">
        <f>E236+F236+G236+H236+I236</f>
        <v>0</v>
      </c>
    </row>
    <row r="237" spans="2:10" ht="30.75" thickBot="1">
      <c r="B237" s="74"/>
      <c r="C237" s="64"/>
      <c r="D237" s="23" t="s">
        <v>68</v>
      </c>
      <c r="E237" s="13"/>
      <c r="F237" s="13"/>
      <c r="G237" s="13"/>
      <c r="H237" s="13"/>
      <c r="I237" s="13"/>
      <c r="J237" s="26">
        <f>E237+F237+G237+H237+I237</f>
        <v>0</v>
      </c>
    </row>
    <row r="238" spans="2:10" ht="30.75" thickBot="1">
      <c r="B238" s="74"/>
      <c r="C238" s="64"/>
      <c r="D238" s="23" t="s">
        <v>69</v>
      </c>
      <c r="E238" s="15">
        <v>17966515.03</v>
      </c>
      <c r="F238" s="15">
        <v>17674864.76</v>
      </c>
      <c r="G238" s="14">
        <v>15203500</v>
      </c>
      <c r="H238" s="14">
        <v>15009500</v>
      </c>
      <c r="I238" s="14">
        <v>15009500</v>
      </c>
      <c r="J238" s="26">
        <f>E238+F238+G238+H238+I238</f>
        <v>80863879.79</v>
      </c>
    </row>
    <row r="239" spans="2:10" ht="69.75" customHeight="1" thickBot="1">
      <c r="B239" s="74"/>
      <c r="C239" s="64"/>
      <c r="D239" s="23" t="s">
        <v>57</v>
      </c>
      <c r="E239" s="13"/>
      <c r="F239" s="13"/>
      <c r="G239" s="13"/>
      <c r="H239" s="13"/>
      <c r="I239" s="13"/>
      <c r="J239" s="26">
        <f>SUM(E239:H239)</f>
        <v>0</v>
      </c>
    </row>
    <row r="240" spans="2:10" ht="15.75" thickBot="1">
      <c r="B240" s="75"/>
      <c r="C240" s="65"/>
      <c r="D240" s="23" t="s">
        <v>65</v>
      </c>
      <c r="E240" s="3"/>
      <c r="F240" s="13"/>
      <c r="G240" s="13"/>
      <c r="H240" s="13"/>
      <c r="I240" s="13"/>
      <c r="J240" s="26">
        <f>SUM(E240:H240)</f>
        <v>0</v>
      </c>
    </row>
  </sheetData>
  <sheetProtection/>
  <mergeCells count="118">
    <mergeCell ref="B229:B234"/>
    <mergeCell ref="C229:C234"/>
    <mergeCell ref="B235:B240"/>
    <mergeCell ref="C235:C240"/>
    <mergeCell ref="B211:B216"/>
    <mergeCell ref="C211:C216"/>
    <mergeCell ref="B217:B222"/>
    <mergeCell ref="C217:C222"/>
    <mergeCell ref="B223:B228"/>
    <mergeCell ref="C223:C228"/>
    <mergeCell ref="B193:B198"/>
    <mergeCell ref="C193:C198"/>
    <mergeCell ref="B199:B204"/>
    <mergeCell ref="C199:C204"/>
    <mergeCell ref="B205:B210"/>
    <mergeCell ref="C205:C210"/>
    <mergeCell ref="B179:J179"/>
    <mergeCell ref="B180:B185"/>
    <mergeCell ref="C180:C185"/>
    <mergeCell ref="B186:B191"/>
    <mergeCell ref="C186:C191"/>
    <mergeCell ref="B192:J192"/>
    <mergeCell ref="B161:B166"/>
    <mergeCell ref="C161:C166"/>
    <mergeCell ref="B167:B172"/>
    <mergeCell ref="C167:C172"/>
    <mergeCell ref="B173:B178"/>
    <mergeCell ref="C173:C178"/>
    <mergeCell ref="B142:J142"/>
    <mergeCell ref="B143:B148"/>
    <mergeCell ref="C143:C148"/>
    <mergeCell ref="B149:B154"/>
    <mergeCell ref="C149:C154"/>
    <mergeCell ref="B155:B160"/>
    <mergeCell ref="C155:C160"/>
    <mergeCell ref="B123:J123"/>
    <mergeCell ref="B124:B129"/>
    <mergeCell ref="C124:C129"/>
    <mergeCell ref="B130:B135"/>
    <mergeCell ref="C130:C135"/>
    <mergeCell ref="B136:B141"/>
    <mergeCell ref="C136:C141"/>
    <mergeCell ref="B105:B110"/>
    <mergeCell ref="C105:C110"/>
    <mergeCell ref="B111:B116"/>
    <mergeCell ref="C111:C116"/>
    <mergeCell ref="B117:B122"/>
    <mergeCell ref="C117:C122"/>
    <mergeCell ref="B87:B92"/>
    <mergeCell ref="C87:C92"/>
    <mergeCell ref="B93:B98"/>
    <mergeCell ref="C93:C98"/>
    <mergeCell ref="B99:B104"/>
    <mergeCell ref="C99:C104"/>
    <mergeCell ref="B58:J58"/>
    <mergeCell ref="B59:B64"/>
    <mergeCell ref="C59:C64"/>
    <mergeCell ref="B65:B70"/>
    <mergeCell ref="C65:C70"/>
    <mergeCell ref="B71:B76"/>
    <mergeCell ref="C71:C76"/>
    <mergeCell ref="B40:B45"/>
    <mergeCell ref="C40:C45"/>
    <mergeCell ref="B46:B51"/>
    <mergeCell ref="C46:C51"/>
    <mergeCell ref="B52:B57"/>
    <mergeCell ref="C52:C57"/>
    <mergeCell ref="B21:B26"/>
    <mergeCell ref="C21:C26"/>
    <mergeCell ref="B27:J27"/>
    <mergeCell ref="B28:B33"/>
    <mergeCell ref="C28:C33"/>
    <mergeCell ref="B34:B38"/>
    <mergeCell ref="C34:C39"/>
    <mergeCell ref="I1:J5"/>
    <mergeCell ref="B6:J10"/>
    <mergeCell ref="B12:B13"/>
    <mergeCell ref="D12:D13"/>
    <mergeCell ref="E12:J12"/>
    <mergeCell ref="B15:B20"/>
    <mergeCell ref="C15:C20"/>
    <mergeCell ref="B77:B86"/>
    <mergeCell ref="C77:C86"/>
    <mergeCell ref="D77:D78"/>
    <mergeCell ref="D79:D80"/>
    <mergeCell ref="D85:D86"/>
    <mergeCell ref="D81:D82"/>
    <mergeCell ref="D83:D84"/>
    <mergeCell ref="E77:E78"/>
    <mergeCell ref="F77:F78"/>
    <mergeCell ref="G77:G78"/>
    <mergeCell ref="H77:H78"/>
    <mergeCell ref="I77:I78"/>
    <mergeCell ref="J77:J78"/>
    <mergeCell ref="E79:E80"/>
    <mergeCell ref="F79:F80"/>
    <mergeCell ref="G79:G80"/>
    <mergeCell ref="H79:H80"/>
    <mergeCell ref="I79:I80"/>
    <mergeCell ref="J79:J80"/>
    <mergeCell ref="E81:E82"/>
    <mergeCell ref="F81:F82"/>
    <mergeCell ref="G81:G82"/>
    <mergeCell ref="H81:H82"/>
    <mergeCell ref="I81:I82"/>
    <mergeCell ref="J81:J82"/>
    <mergeCell ref="E83:E84"/>
    <mergeCell ref="F83:F84"/>
    <mergeCell ref="G83:G84"/>
    <mergeCell ref="H83:H84"/>
    <mergeCell ref="I83:I84"/>
    <mergeCell ref="J83:J84"/>
    <mergeCell ref="E85:E86"/>
    <mergeCell ref="F85:F86"/>
    <mergeCell ref="G85:G86"/>
    <mergeCell ref="H85:H86"/>
    <mergeCell ref="I85:I86"/>
    <mergeCell ref="J85:J8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tabSelected="1" zoomScalePageLayoutView="0" workbookViewId="0" topLeftCell="A31">
      <selection activeCell="G37" sqref="G37"/>
    </sheetView>
  </sheetViews>
  <sheetFormatPr defaultColWidth="9.00390625" defaultRowHeight="12.75"/>
  <cols>
    <col min="2" max="2" width="17.875" style="0" customWidth="1"/>
    <col min="3" max="3" width="20.75390625" style="0" customWidth="1"/>
    <col min="4" max="4" width="15.75390625" style="0" customWidth="1"/>
    <col min="5" max="5" width="15.875" style="0" customWidth="1"/>
    <col min="6" max="6" width="17.125" style="0" customWidth="1"/>
    <col min="7" max="7" width="14.625" style="0" customWidth="1"/>
    <col min="8" max="8" width="14.125" style="0" customWidth="1"/>
    <col min="9" max="9" width="12.75390625" style="0" customWidth="1"/>
    <col min="10" max="10" width="13.25390625" style="0" customWidth="1"/>
    <col min="11" max="11" width="0.12890625" style="0" hidden="1" customWidth="1"/>
    <col min="12" max="13" width="9.125" style="0" hidden="1" customWidth="1"/>
    <col min="15" max="15" width="7.00390625" style="0" customWidth="1"/>
    <col min="16" max="16" width="9.125" style="0" hidden="1" customWidth="1"/>
  </cols>
  <sheetData>
    <row r="1" spans="9:10" ht="15" customHeight="1">
      <c r="I1" s="92" t="s">
        <v>87</v>
      </c>
      <c r="J1" s="93"/>
    </row>
    <row r="2" spans="9:10" ht="22.5" customHeight="1">
      <c r="I2" s="93"/>
      <c r="J2" s="93"/>
    </row>
    <row r="3" spans="9:10" ht="12.75">
      <c r="I3" s="93"/>
      <c r="J3" s="93"/>
    </row>
    <row r="4" spans="9:10" ht="12.75">
      <c r="I4" s="93"/>
      <c r="J4" s="93"/>
    </row>
    <row r="5" spans="9:10" ht="12.75">
      <c r="I5" s="93"/>
      <c r="J5" s="93"/>
    </row>
    <row r="6" spans="9:10" ht="12.75">
      <c r="I6" s="93"/>
      <c r="J6" s="93"/>
    </row>
    <row r="7" spans="9:10" ht="12.75">
      <c r="I7" s="93"/>
      <c r="J7" s="93"/>
    </row>
    <row r="8" ht="6.75" customHeight="1"/>
    <row r="9" ht="15" customHeight="1"/>
    <row r="10" spans="2:10" ht="12.75">
      <c r="B10" s="55" t="s">
        <v>88</v>
      </c>
      <c r="C10" s="55"/>
      <c r="D10" s="55"/>
      <c r="E10" s="55"/>
      <c r="F10" s="55"/>
      <c r="G10" s="55"/>
      <c r="H10" s="55"/>
      <c r="I10" s="55"/>
      <c r="J10" s="55"/>
    </row>
    <row r="11" spans="2:10" ht="20.25" customHeight="1">
      <c r="B11" s="55"/>
      <c r="C11" s="55"/>
      <c r="D11" s="55"/>
      <c r="E11" s="55"/>
      <c r="F11" s="55"/>
      <c r="G11" s="55"/>
      <c r="H11" s="55"/>
      <c r="I11" s="55"/>
      <c r="J11" s="55"/>
    </row>
    <row r="12" spans="2:10" ht="23.25" customHeight="1">
      <c r="B12" s="55"/>
      <c r="C12" s="55"/>
      <c r="D12" s="55"/>
      <c r="E12" s="55"/>
      <c r="F12" s="55"/>
      <c r="G12" s="55"/>
      <c r="H12" s="55"/>
      <c r="I12" s="55"/>
      <c r="J12" s="55"/>
    </row>
    <row r="13" spans="2:10" ht="18.75" customHeight="1">
      <c r="B13" s="55"/>
      <c r="C13" s="55"/>
      <c r="D13" s="55"/>
      <c r="E13" s="55"/>
      <c r="F13" s="55"/>
      <c r="G13" s="55"/>
      <c r="H13" s="55"/>
      <c r="I13" s="55"/>
      <c r="J13" s="55"/>
    </row>
    <row r="14" ht="19.5" customHeight="1" thickBot="1"/>
    <row r="15" spans="2:10" ht="56.25" customHeight="1">
      <c r="B15" s="57"/>
      <c r="C15" s="41" t="s">
        <v>52</v>
      </c>
      <c r="D15" s="57" t="s">
        <v>54</v>
      </c>
      <c r="E15" s="60" t="s">
        <v>80</v>
      </c>
      <c r="F15" s="61"/>
      <c r="G15" s="61"/>
      <c r="H15" s="61"/>
      <c r="I15" s="61"/>
      <c r="J15" s="62"/>
    </row>
    <row r="16" spans="2:10" ht="33" customHeight="1" thickBot="1">
      <c r="B16" s="58"/>
      <c r="C16" s="1" t="s">
        <v>53</v>
      </c>
      <c r="D16" s="59"/>
      <c r="E16" s="36">
        <v>2015</v>
      </c>
      <c r="F16" s="36">
        <v>2016</v>
      </c>
      <c r="G16" s="36">
        <v>2017</v>
      </c>
      <c r="H16" s="24">
        <v>2018</v>
      </c>
      <c r="I16" s="24">
        <v>2019</v>
      </c>
      <c r="J16" s="25" t="s">
        <v>55</v>
      </c>
    </row>
    <row r="17" spans="2:10" ht="15.75" thickBot="1">
      <c r="B17" s="40">
        <v>1</v>
      </c>
      <c r="C17" s="1">
        <v>2</v>
      </c>
      <c r="D17" s="2">
        <v>3</v>
      </c>
      <c r="E17" s="1">
        <v>4</v>
      </c>
      <c r="F17" s="1">
        <v>4</v>
      </c>
      <c r="G17" s="1">
        <v>5</v>
      </c>
      <c r="H17" s="1">
        <v>6</v>
      </c>
      <c r="I17" s="1"/>
      <c r="J17" s="1">
        <v>7</v>
      </c>
    </row>
    <row r="18" spans="2:10" ht="30.75" thickBot="1">
      <c r="B18" s="63" t="s">
        <v>56</v>
      </c>
      <c r="C18" s="66" t="s">
        <v>0</v>
      </c>
      <c r="D18" s="42" t="s">
        <v>66</v>
      </c>
      <c r="E18" s="26">
        <f>SUM(E19:E19)</f>
        <v>140237539.07999998</v>
      </c>
      <c r="F18" s="26">
        <f>SUM(F19:F19)</f>
        <v>146812528.39</v>
      </c>
      <c r="G18" s="26">
        <f>SUM(G19:G19)</f>
        <v>128638293</v>
      </c>
      <c r="H18" s="26">
        <f>SUM(H19:H19)</f>
        <v>66416917</v>
      </c>
      <c r="I18" s="26">
        <f>SUM(I19:I19)</f>
        <v>77453248</v>
      </c>
      <c r="J18" s="26">
        <f>E18+F18+G18+H18+I18</f>
        <v>559558525.47</v>
      </c>
    </row>
    <row r="19" spans="2:10" ht="30" customHeight="1" thickBot="1">
      <c r="B19" s="64"/>
      <c r="C19" s="67"/>
      <c r="D19" s="18" t="s">
        <v>69</v>
      </c>
      <c r="E19" s="13">
        <f>E21+E83+E89+E56</f>
        <v>140237539.07999998</v>
      </c>
      <c r="F19" s="13">
        <f>F21+F53+F83+F89+F56</f>
        <v>146812528.39</v>
      </c>
      <c r="G19" s="13">
        <f>G21+G56+G83+G89</f>
        <v>128638293</v>
      </c>
      <c r="H19" s="13">
        <f>H21+H56+H83+H89</f>
        <v>66416917</v>
      </c>
      <c r="I19" s="13">
        <f>I21+I56+I83+I89</f>
        <v>77453248</v>
      </c>
      <c r="J19" s="26">
        <f>E19+F19+G19+H19+I19</f>
        <v>559558525.47</v>
      </c>
    </row>
    <row r="20" spans="2:10" ht="30.75" thickBot="1">
      <c r="B20" s="63" t="s">
        <v>58</v>
      </c>
      <c r="C20" s="63" t="s">
        <v>29</v>
      </c>
      <c r="D20" s="42" t="s">
        <v>66</v>
      </c>
      <c r="E20" s="11">
        <f>SUM(E21:E21)</f>
        <v>91388106.83</v>
      </c>
      <c r="F20" s="11">
        <f>SUM(F21:F21)</f>
        <v>98834715.22</v>
      </c>
      <c r="G20" s="11">
        <f>SUM(G21:G21)</f>
        <v>87709530.28</v>
      </c>
      <c r="H20" s="11">
        <f>SUM(H21:H21)</f>
        <v>30199117</v>
      </c>
      <c r="I20" s="11">
        <f>SUM(I21:I21)</f>
        <v>43235448</v>
      </c>
      <c r="J20" s="26">
        <f>E20+F20+G20+H20+I20</f>
        <v>351366917.33000004</v>
      </c>
    </row>
    <row r="21" spans="2:10" ht="42" customHeight="1" thickBot="1">
      <c r="B21" s="64"/>
      <c r="C21" s="64"/>
      <c r="D21" s="18" t="s">
        <v>69</v>
      </c>
      <c r="E21" s="13">
        <f>E24+E26+E28+E30+E35+E37+E39+E43+E45+E47+E49+E51</f>
        <v>91388106.83</v>
      </c>
      <c r="F21" s="13">
        <f>F24+F26+F28+F30+F35+F37+F39+F43+F45+F47+F49+F51</f>
        <v>98834715.22</v>
      </c>
      <c r="G21" s="13">
        <f>G24+G26+G28+G30+G35+G37+G39+G43+G45+G47+G49+G51+G53+G41</f>
        <v>87709530.28</v>
      </c>
      <c r="H21" s="13">
        <f>H24+H26+H28+H30+H35+H37+H39+H43+H45+H47+H49+H51+H53</f>
        <v>30199117</v>
      </c>
      <c r="I21" s="13">
        <f>I24+I26+I28+I30+I35+I37+I39+I43+I45+I47+I49+I51+I53</f>
        <v>43235448</v>
      </c>
      <c r="J21" s="26">
        <f>E21+F21+G21+H21+I21</f>
        <v>351366917.33000004</v>
      </c>
    </row>
    <row r="22" spans="2:10" ht="32.25" customHeight="1" thickBot="1">
      <c r="B22" s="69" t="s">
        <v>1</v>
      </c>
      <c r="C22" s="70"/>
      <c r="D22" s="70"/>
      <c r="E22" s="70"/>
      <c r="F22" s="70"/>
      <c r="G22" s="70"/>
      <c r="H22" s="70"/>
      <c r="I22" s="70"/>
      <c r="J22" s="71"/>
    </row>
    <row r="23" spans="2:10" ht="30.75" thickBot="1">
      <c r="B23" s="46" t="s">
        <v>81</v>
      </c>
      <c r="C23" s="73" t="s">
        <v>2</v>
      </c>
      <c r="D23" s="42" t="s">
        <v>66</v>
      </c>
      <c r="E23" s="3">
        <f>SUM(E24:E24)</f>
        <v>0</v>
      </c>
      <c r="F23" s="13">
        <f>SUM(F24:F24)</f>
        <v>0</v>
      </c>
      <c r="G23" s="13"/>
      <c r="H23" s="13"/>
      <c r="I23" s="13"/>
      <c r="J23" s="26">
        <f aca="true" t="shared" si="0" ref="J23:J37">SUM(E23:H23)</f>
        <v>0</v>
      </c>
    </row>
    <row r="24" spans="2:10" ht="50.25" customHeight="1" thickBot="1">
      <c r="B24" s="72"/>
      <c r="C24" s="74"/>
      <c r="D24" s="18" t="s">
        <v>69</v>
      </c>
      <c r="E24" s="3"/>
      <c r="F24" s="13"/>
      <c r="G24" s="13"/>
      <c r="H24" s="13"/>
      <c r="I24" s="13"/>
      <c r="J24" s="26">
        <f t="shared" si="0"/>
        <v>0</v>
      </c>
    </row>
    <row r="25" spans="2:10" ht="30.75" thickBot="1">
      <c r="B25" s="46" t="s">
        <v>70</v>
      </c>
      <c r="C25" s="73" t="s">
        <v>3</v>
      </c>
      <c r="D25" s="42" t="s">
        <v>66</v>
      </c>
      <c r="E25" s="3">
        <f>SUM(E26:E26)</f>
        <v>0</v>
      </c>
      <c r="F25" s="13">
        <f>SUM(F26:F26)</f>
        <v>0</v>
      </c>
      <c r="G25" s="13"/>
      <c r="H25" s="13"/>
      <c r="I25" s="13"/>
      <c r="J25" s="26">
        <f t="shared" si="0"/>
        <v>0</v>
      </c>
    </row>
    <row r="26" spans="2:10" ht="51.75" customHeight="1" thickBot="1">
      <c r="B26" s="72"/>
      <c r="C26" s="74"/>
      <c r="D26" s="18" t="s">
        <v>69</v>
      </c>
      <c r="E26" s="3"/>
      <c r="F26" s="13"/>
      <c r="G26" s="13"/>
      <c r="H26" s="13"/>
      <c r="I26" s="13"/>
      <c r="J26" s="26">
        <f t="shared" si="0"/>
        <v>0</v>
      </c>
    </row>
    <row r="27" spans="2:10" ht="30.75" thickBot="1">
      <c r="B27" s="46" t="s">
        <v>71</v>
      </c>
      <c r="C27" s="73" t="s">
        <v>4</v>
      </c>
      <c r="D27" s="42" t="s">
        <v>66</v>
      </c>
      <c r="E27" s="18">
        <f>SUM(E28:E28)</f>
        <v>19817913.5</v>
      </c>
      <c r="F27" s="18">
        <f>SUM(F28:F28)</f>
        <v>32415580.27</v>
      </c>
      <c r="G27" s="18">
        <f>SUM(G28:G28)</f>
        <v>21977513.28</v>
      </c>
      <c r="H27" s="27">
        <f>SUM(H28:H28)</f>
        <v>843900</v>
      </c>
      <c r="I27" s="27">
        <f>SUM(I28:I28)</f>
        <v>407400</v>
      </c>
      <c r="J27" s="26">
        <f>E27+F27+G27+H27+I27</f>
        <v>75462307.05</v>
      </c>
    </row>
    <row r="28" spans="2:10" ht="49.5" customHeight="1" thickBot="1">
      <c r="B28" s="72"/>
      <c r="C28" s="74"/>
      <c r="D28" s="18" t="s">
        <v>69</v>
      </c>
      <c r="E28" s="9">
        <v>19817913.5</v>
      </c>
      <c r="F28" s="9">
        <v>32415580.27</v>
      </c>
      <c r="G28" s="9">
        <v>21977513.28</v>
      </c>
      <c r="H28" s="30">
        <v>843900</v>
      </c>
      <c r="I28" s="31">
        <v>407400</v>
      </c>
      <c r="J28" s="26">
        <f>E28+F28+G28+H28+I28</f>
        <v>75462307.05</v>
      </c>
    </row>
    <row r="29" spans="2:10" ht="30.75" thickBot="1">
      <c r="B29" s="63" t="s">
        <v>59</v>
      </c>
      <c r="C29" s="73" t="s">
        <v>5</v>
      </c>
      <c r="D29" s="42" t="s">
        <v>66</v>
      </c>
      <c r="E29" s="11">
        <f>SUM(E30:E30)</f>
        <v>69064428.25</v>
      </c>
      <c r="F29" s="11">
        <f>SUM(F30:F30)</f>
        <v>65237496.26</v>
      </c>
      <c r="G29" s="43">
        <f>SUM(G30:G30)</f>
        <v>64687383</v>
      </c>
      <c r="H29" s="11">
        <f>SUM(H30:H30)</f>
        <v>29063917</v>
      </c>
      <c r="I29" s="11">
        <f>SUM(I30:I30)</f>
        <v>42536748</v>
      </c>
      <c r="J29" s="26">
        <f>E29+F29+G29+H29+I29</f>
        <v>270589972.51</v>
      </c>
    </row>
    <row r="30" spans="2:10" ht="30.75" thickBot="1">
      <c r="B30" s="64"/>
      <c r="C30" s="74"/>
      <c r="D30" s="18" t="s">
        <v>69</v>
      </c>
      <c r="E30" s="12">
        <v>69064428.25</v>
      </c>
      <c r="F30" s="12">
        <v>65237496.26</v>
      </c>
      <c r="G30" s="12">
        <v>64687383</v>
      </c>
      <c r="H30" s="12">
        <v>29063917</v>
      </c>
      <c r="I30" s="12">
        <v>42536748</v>
      </c>
      <c r="J30" s="26">
        <f>E30+F30+G30+H30+I30</f>
        <v>270589972.51</v>
      </c>
    </row>
    <row r="31" spans="2:10" ht="30.75" thickBot="1">
      <c r="B31" s="76" t="s">
        <v>73</v>
      </c>
      <c r="C31" s="76" t="s">
        <v>74</v>
      </c>
      <c r="D31" s="42" t="s">
        <v>66</v>
      </c>
      <c r="E31" s="13"/>
      <c r="F31" s="13"/>
      <c r="G31" s="13"/>
      <c r="H31" s="13"/>
      <c r="I31" s="13"/>
      <c r="J31" s="26">
        <f t="shared" si="0"/>
        <v>0</v>
      </c>
    </row>
    <row r="32" spans="2:10" ht="30.75" thickBot="1">
      <c r="B32" s="77"/>
      <c r="C32" s="79"/>
      <c r="D32" s="18" t="s">
        <v>69</v>
      </c>
      <c r="E32" s="3"/>
      <c r="F32" s="13"/>
      <c r="G32" s="13"/>
      <c r="H32" s="13"/>
      <c r="I32" s="13"/>
      <c r="J32" s="26">
        <f t="shared" si="0"/>
        <v>0</v>
      </c>
    </row>
    <row r="33" spans="2:10" ht="15.75" thickBot="1">
      <c r="B33" s="69" t="s">
        <v>6</v>
      </c>
      <c r="C33" s="70"/>
      <c r="D33" s="70"/>
      <c r="E33" s="70"/>
      <c r="F33" s="70"/>
      <c r="G33" s="70"/>
      <c r="H33" s="70"/>
      <c r="I33" s="70"/>
      <c r="J33" s="71"/>
    </row>
    <row r="34" spans="2:10" ht="30.75" thickBot="1">
      <c r="B34" s="63" t="s">
        <v>30</v>
      </c>
      <c r="C34" s="73" t="s">
        <v>7</v>
      </c>
      <c r="D34" s="42" t="s">
        <v>66</v>
      </c>
      <c r="E34" s="8">
        <f>SUM(E35:E35)</f>
        <v>60000</v>
      </c>
      <c r="F34" s="21">
        <f>SUM(F35:F35)</f>
        <v>60000</v>
      </c>
      <c r="G34" s="13">
        <f>SUM(G35:G35)</f>
        <v>60000</v>
      </c>
      <c r="H34" s="13">
        <f>SUM(H35:H35)</f>
        <v>60000</v>
      </c>
      <c r="I34" s="13">
        <f>SUM(I35:I35)</f>
        <v>60000</v>
      </c>
      <c r="J34" s="26">
        <f>E34+F34+G34+H34+I34</f>
        <v>300000</v>
      </c>
    </row>
    <row r="35" spans="2:10" ht="30.75" thickBot="1">
      <c r="B35" s="64"/>
      <c r="C35" s="74"/>
      <c r="D35" s="18" t="s">
        <v>69</v>
      </c>
      <c r="E35" s="17">
        <v>60000</v>
      </c>
      <c r="F35" s="17">
        <v>60000</v>
      </c>
      <c r="G35" s="12">
        <v>60000</v>
      </c>
      <c r="H35" s="12">
        <v>60000</v>
      </c>
      <c r="I35" s="12">
        <v>60000</v>
      </c>
      <c r="J35" s="26">
        <f>E35+F35+G35+H35+I35</f>
        <v>300000</v>
      </c>
    </row>
    <row r="36" spans="2:10" ht="30.75" thickBot="1">
      <c r="B36" s="73" t="s">
        <v>31</v>
      </c>
      <c r="C36" s="73" t="s">
        <v>8</v>
      </c>
      <c r="D36" s="42" t="s">
        <v>66</v>
      </c>
      <c r="E36" s="4">
        <f>SUM(E37:E37)</f>
        <v>0</v>
      </c>
      <c r="F36" s="13">
        <f>SUM(F37:F37)</f>
        <v>0</v>
      </c>
      <c r="G36" s="13">
        <f>SUM(G37:G37)</f>
        <v>0</v>
      </c>
      <c r="H36" s="13">
        <f>SUM(H37:H37)</f>
        <v>0</v>
      </c>
      <c r="I36" s="13"/>
      <c r="J36" s="26">
        <f t="shared" si="0"/>
        <v>0</v>
      </c>
    </row>
    <row r="37" spans="2:10" ht="30.75" thickBot="1">
      <c r="B37" s="74"/>
      <c r="C37" s="74"/>
      <c r="D37" s="18" t="s">
        <v>69</v>
      </c>
      <c r="E37" s="4"/>
      <c r="F37" s="13"/>
      <c r="G37" s="13"/>
      <c r="H37" s="13"/>
      <c r="I37" s="13"/>
      <c r="J37" s="26">
        <f t="shared" si="0"/>
        <v>0</v>
      </c>
    </row>
    <row r="38" spans="2:10" ht="47.25" customHeight="1" thickBot="1">
      <c r="B38" s="73" t="s">
        <v>32</v>
      </c>
      <c r="C38" s="73" t="s">
        <v>33</v>
      </c>
      <c r="D38" s="42" t="s">
        <v>66</v>
      </c>
      <c r="E38" s="6">
        <f>SUM(E39:E39)</f>
        <v>1520709.5</v>
      </c>
      <c r="F38" s="13">
        <f>SUM(F39:F39)</f>
        <v>854818</v>
      </c>
      <c r="G38" s="13">
        <f>SUM(G39:G39)</f>
        <v>670000</v>
      </c>
      <c r="H38" s="13">
        <f>SUM(H39:H39)</f>
        <v>0</v>
      </c>
      <c r="I38" s="13">
        <f>SUM(I39:I39)</f>
        <v>0</v>
      </c>
      <c r="J38" s="26">
        <f aca="true" t="shared" si="1" ref="J38:J49">E38+F38+G38+H38+I38</f>
        <v>3045527.5</v>
      </c>
    </row>
    <row r="39" spans="2:10" ht="62.25" customHeight="1" thickBot="1">
      <c r="B39" s="74"/>
      <c r="C39" s="74"/>
      <c r="D39" s="18" t="s">
        <v>69</v>
      </c>
      <c r="E39" s="12">
        <v>1520709.5</v>
      </c>
      <c r="F39" s="12">
        <v>854818</v>
      </c>
      <c r="G39" s="12">
        <v>670000</v>
      </c>
      <c r="H39" s="12">
        <v>0</v>
      </c>
      <c r="I39" s="12">
        <v>0</v>
      </c>
      <c r="J39" s="26">
        <f t="shared" si="1"/>
        <v>3045527.5</v>
      </c>
    </row>
    <row r="40" spans="2:10" ht="62.25" customHeight="1" thickBot="1">
      <c r="B40" s="84" t="s">
        <v>92</v>
      </c>
      <c r="C40" s="48" t="s">
        <v>93</v>
      </c>
      <c r="D40" s="42" t="s">
        <v>66</v>
      </c>
      <c r="E40" s="12"/>
      <c r="F40" s="12"/>
      <c r="G40" s="12">
        <f>G41</f>
        <v>33334</v>
      </c>
      <c r="H40" s="12"/>
      <c r="I40" s="12"/>
      <c r="J40" s="26"/>
    </row>
    <row r="41" spans="2:10" ht="62.25" customHeight="1" thickBot="1">
      <c r="B41" s="84"/>
      <c r="C41" s="50"/>
      <c r="D41" s="18" t="s">
        <v>69</v>
      </c>
      <c r="E41" s="12"/>
      <c r="F41" s="12"/>
      <c r="G41" s="12">
        <v>33334</v>
      </c>
      <c r="H41" s="12"/>
      <c r="I41" s="12"/>
      <c r="J41" s="26"/>
    </row>
    <row r="42" spans="2:10" ht="30.75" thickBot="1">
      <c r="B42" s="74" t="s">
        <v>34</v>
      </c>
      <c r="C42" s="74" t="s">
        <v>9</v>
      </c>
      <c r="D42" s="42" t="s">
        <v>66</v>
      </c>
      <c r="E42" s="6">
        <v>846999</v>
      </c>
      <c r="F42" s="13">
        <f>F43</f>
        <v>237820.69</v>
      </c>
      <c r="G42" s="13">
        <f>SUM(G43:G43)</f>
        <v>50000</v>
      </c>
      <c r="H42" s="13">
        <f>SUM(H43:H43)</f>
        <v>0</v>
      </c>
      <c r="I42" s="13">
        <v>0</v>
      </c>
      <c r="J42" s="26">
        <f t="shared" si="1"/>
        <v>1134819.69</v>
      </c>
    </row>
    <row r="43" spans="2:10" ht="66.75" customHeight="1" thickBot="1">
      <c r="B43" s="74"/>
      <c r="C43" s="74"/>
      <c r="D43" s="18" t="s">
        <v>69</v>
      </c>
      <c r="E43" s="12">
        <v>846999</v>
      </c>
      <c r="F43" s="12">
        <v>237820.69</v>
      </c>
      <c r="G43" s="12">
        <v>50000</v>
      </c>
      <c r="H43" s="12">
        <v>0</v>
      </c>
      <c r="I43" s="12">
        <v>0</v>
      </c>
      <c r="J43" s="26">
        <f t="shared" si="1"/>
        <v>1134819.69</v>
      </c>
    </row>
    <row r="44" spans="2:10" ht="30.75" thickBot="1">
      <c r="B44" s="73" t="s">
        <v>35</v>
      </c>
      <c r="C44" s="81" t="s">
        <v>72</v>
      </c>
      <c r="D44" s="42" t="s">
        <v>66</v>
      </c>
      <c r="E44" s="6">
        <f>SUM(E45:E45)</f>
        <v>0</v>
      </c>
      <c r="F44" s="13">
        <f>SUM(F45:F45)</f>
        <v>0</v>
      </c>
      <c r="G44" s="13">
        <f>SUM(G45:G45)</f>
        <v>68300</v>
      </c>
      <c r="H44" s="13">
        <f>SUM(H45:H45)</f>
        <v>68300</v>
      </c>
      <c r="I44" s="13">
        <f>SUM(I45:I45)</f>
        <v>68300</v>
      </c>
      <c r="J44" s="26">
        <f t="shared" si="1"/>
        <v>204900</v>
      </c>
    </row>
    <row r="45" spans="2:10" ht="30.75" thickBot="1">
      <c r="B45" s="74"/>
      <c r="C45" s="82"/>
      <c r="D45" s="18" t="s">
        <v>69</v>
      </c>
      <c r="E45" s="4"/>
      <c r="F45" s="13"/>
      <c r="G45" s="13">
        <v>68300</v>
      </c>
      <c r="H45" s="13">
        <v>68300</v>
      </c>
      <c r="I45" s="13">
        <v>68300</v>
      </c>
      <c r="J45" s="26">
        <f t="shared" si="1"/>
        <v>204900</v>
      </c>
    </row>
    <row r="46" spans="2:10" ht="30.75" thickBot="1">
      <c r="B46" s="73" t="s">
        <v>36</v>
      </c>
      <c r="C46" s="73" t="s">
        <v>10</v>
      </c>
      <c r="D46" s="42" t="s">
        <v>66</v>
      </c>
      <c r="E46" s="6">
        <f>SUM(E47:E47)</f>
        <v>49056.58</v>
      </c>
      <c r="F46" s="21">
        <f>SUM(F47:F47)</f>
        <v>0</v>
      </c>
      <c r="G46" s="13">
        <f>SUM(G47:G47)</f>
        <v>0</v>
      </c>
      <c r="H46" s="13">
        <f>SUM(H47:H47)</f>
        <v>0</v>
      </c>
      <c r="I46" s="13">
        <f>SUM(I47:I47)</f>
        <v>0</v>
      </c>
      <c r="J46" s="26">
        <f t="shared" si="1"/>
        <v>49056.58</v>
      </c>
    </row>
    <row r="47" spans="2:10" ht="30.75" thickBot="1">
      <c r="B47" s="74"/>
      <c r="C47" s="74"/>
      <c r="D47" s="18" t="s">
        <v>69</v>
      </c>
      <c r="E47" s="12">
        <v>49056.58</v>
      </c>
      <c r="F47" s="12"/>
      <c r="G47" s="12">
        <v>0</v>
      </c>
      <c r="H47" s="12">
        <v>0</v>
      </c>
      <c r="I47" s="12">
        <v>0</v>
      </c>
      <c r="J47" s="26">
        <f t="shared" si="1"/>
        <v>49056.58</v>
      </c>
    </row>
    <row r="48" spans="2:10" ht="30.75" thickBot="1">
      <c r="B48" s="73" t="s">
        <v>37</v>
      </c>
      <c r="C48" s="73" t="s">
        <v>11</v>
      </c>
      <c r="D48" s="42" t="s">
        <v>66</v>
      </c>
      <c r="E48" s="6">
        <f>SUM(E49:E49)</f>
        <v>29000</v>
      </c>
      <c r="F48" s="13">
        <f>SUM(F49:F49)</f>
        <v>29000</v>
      </c>
      <c r="G48" s="13">
        <f>SUM(G49:G49)</f>
        <v>20000</v>
      </c>
      <c r="H48" s="13">
        <f>SUM(H49:H49)</f>
        <v>20000</v>
      </c>
      <c r="I48" s="13">
        <f>SUM(I49:I49)</f>
        <v>20000</v>
      </c>
      <c r="J48" s="26">
        <f t="shared" si="1"/>
        <v>118000</v>
      </c>
    </row>
    <row r="49" spans="2:10" ht="30.75" thickBot="1">
      <c r="B49" s="74"/>
      <c r="C49" s="74"/>
      <c r="D49" s="18" t="s">
        <v>69</v>
      </c>
      <c r="E49" s="12">
        <v>29000</v>
      </c>
      <c r="F49" s="12">
        <v>29000</v>
      </c>
      <c r="G49" s="12">
        <v>20000</v>
      </c>
      <c r="H49" s="12">
        <v>20000</v>
      </c>
      <c r="I49" s="12">
        <v>20000</v>
      </c>
      <c r="J49" s="26">
        <f t="shared" si="1"/>
        <v>118000</v>
      </c>
    </row>
    <row r="50" spans="2:10" ht="30.75" thickBot="1">
      <c r="B50" s="73" t="s">
        <v>60</v>
      </c>
      <c r="C50" s="73" t="s">
        <v>12</v>
      </c>
      <c r="D50" s="42" t="s">
        <v>66</v>
      </c>
      <c r="E50" s="4">
        <f>SUM(E51:E51)</f>
        <v>0</v>
      </c>
      <c r="F50" s="13">
        <f>SUM(F51:F51)</f>
        <v>0</v>
      </c>
      <c r="G50" s="13">
        <f>SUM(G51:G51)</f>
        <v>0</v>
      </c>
      <c r="H50" s="13">
        <f>SUM(H51:H51)</f>
        <v>0</v>
      </c>
      <c r="I50" s="13"/>
      <c r="J50" s="26">
        <f>SUM(E50:H50)</f>
        <v>0</v>
      </c>
    </row>
    <row r="51" spans="2:10" ht="30.75" thickBot="1">
      <c r="B51" s="74"/>
      <c r="C51" s="74"/>
      <c r="D51" s="18" t="s">
        <v>69</v>
      </c>
      <c r="E51" s="4"/>
      <c r="F51" s="13"/>
      <c r="G51" s="13"/>
      <c r="H51" s="13"/>
      <c r="I51" s="13"/>
      <c r="J51" s="26">
        <f>SUM(E51:H51)</f>
        <v>0</v>
      </c>
    </row>
    <row r="52" spans="2:10" ht="30.75" customHeight="1" thickBot="1">
      <c r="B52" s="73" t="s">
        <v>83</v>
      </c>
      <c r="C52" s="73" t="s">
        <v>84</v>
      </c>
      <c r="D52" s="42" t="s">
        <v>66</v>
      </c>
      <c r="E52" s="4">
        <f>SUM(E53:E53)</f>
        <v>0</v>
      </c>
      <c r="F52" s="13">
        <f>SUM(F53:F53)</f>
        <v>0</v>
      </c>
      <c r="G52" s="13">
        <f>SUM(G53:G53)</f>
        <v>143000</v>
      </c>
      <c r="H52" s="13">
        <f>SUM(H53:H53)</f>
        <v>143000</v>
      </c>
      <c r="I52" s="13">
        <f>SUM(I53:I53)</f>
        <v>143000</v>
      </c>
      <c r="J52" s="26">
        <f>E52+F52+G52+H52+I52</f>
        <v>429000</v>
      </c>
    </row>
    <row r="53" spans="2:10" ht="30.75" thickBot="1">
      <c r="B53" s="74"/>
      <c r="C53" s="74"/>
      <c r="D53" s="18" t="s">
        <v>69</v>
      </c>
      <c r="E53" s="4">
        <v>0</v>
      </c>
      <c r="F53" s="13">
        <v>0</v>
      </c>
      <c r="G53" s="13">
        <v>143000</v>
      </c>
      <c r="H53" s="13">
        <v>143000</v>
      </c>
      <c r="I53" s="13">
        <v>143000</v>
      </c>
      <c r="J53" s="26">
        <f>E53+F53+G53+H53+I53</f>
        <v>429000</v>
      </c>
    </row>
    <row r="54" spans="2:10" ht="33" customHeight="1">
      <c r="B54" s="84" t="s">
        <v>13</v>
      </c>
      <c r="C54" s="84"/>
      <c r="D54" s="84"/>
      <c r="E54" s="84"/>
      <c r="F54" s="84"/>
      <c r="G54" s="84"/>
      <c r="H54" s="84"/>
      <c r="I54" s="84"/>
      <c r="J54" s="84"/>
    </row>
    <row r="55" spans="2:10" ht="33" customHeight="1" thickBot="1">
      <c r="B55" s="85" t="s">
        <v>85</v>
      </c>
      <c r="C55" s="74" t="s">
        <v>86</v>
      </c>
      <c r="D55" s="32" t="s">
        <v>66</v>
      </c>
      <c r="E55" s="11">
        <f>SUM(E56:E56)</f>
        <v>23571140.779999997</v>
      </c>
      <c r="F55" s="11">
        <f>SUM(F56:F56)</f>
        <v>23879468.199999996</v>
      </c>
      <c r="G55" s="11">
        <f>SUM(G56:G56)</f>
        <v>20290562.72</v>
      </c>
      <c r="H55" s="11">
        <f>SUM(H56:H56)</f>
        <v>15802100</v>
      </c>
      <c r="I55" s="11">
        <f>SUM(I56:I56)</f>
        <v>13802100</v>
      </c>
      <c r="J55" s="26">
        <f>E55+F55+G55+H55+I55</f>
        <v>97345371.69999999</v>
      </c>
    </row>
    <row r="56" spans="2:10" ht="33" customHeight="1" thickBot="1">
      <c r="B56" s="85"/>
      <c r="C56" s="74"/>
      <c r="D56" s="18" t="s">
        <v>69</v>
      </c>
      <c r="E56" s="12">
        <f>E58+E63+E65+E69+E71+E81</f>
        <v>23571140.779999997</v>
      </c>
      <c r="F56" s="12">
        <f>F58+F63+F65+F69+F71+F81</f>
        <v>23879468.199999996</v>
      </c>
      <c r="G56" s="12">
        <f>G58+G63+G65+G69+G71+G81</f>
        <v>20290562.72</v>
      </c>
      <c r="H56" s="12">
        <f>H58+H63+H65+H69+H71+H81</f>
        <v>15802100</v>
      </c>
      <c r="I56" s="12">
        <f>I58+I69+I71+I81</f>
        <v>13802100</v>
      </c>
      <c r="J56" s="26">
        <f>E56+F56+G56+H56+I56</f>
        <v>97345371.69999999</v>
      </c>
    </row>
    <row r="57" spans="2:10" ht="30.75" thickBot="1">
      <c r="B57" s="74" t="s">
        <v>38</v>
      </c>
      <c r="C57" s="74" t="s">
        <v>14</v>
      </c>
      <c r="D57" s="32" t="s">
        <v>66</v>
      </c>
      <c r="E57" s="11">
        <f>SUM(E58:E58)</f>
        <v>23387459.93</v>
      </c>
      <c r="F57" s="11">
        <f>SUM(F58:F58)</f>
        <v>23646507.9</v>
      </c>
      <c r="G57" s="11">
        <f>SUM(G58:G58)</f>
        <v>20234562.72</v>
      </c>
      <c r="H57" s="11">
        <f>SUM(H58:H58)</f>
        <v>15746100</v>
      </c>
      <c r="I57" s="11">
        <f>SUM(I58:I58)</f>
        <v>13746100</v>
      </c>
      <c r="J57" s="26">
        <f>E57+F57+G57+H57+I57</f>
        <v>96760730.55</v>
      </c>
    </row>
    <row r="58" spans="2:10" ht="30.75" thickBot="1">
      <c r="B58" s="74"/>
      <c r="C58" s="74"/>
      <c r="D58" s="18" t="s">
        <v>69</v>
      </c>
      <c r="E58" s="12">
        <v>23387459.93</v>
      </c>
      <c r="F58" s="12">
        <v>23646507.9</v>
      </c>
      <c r="G58" s="12">
        <v>20234562.72</v>
      </c>
      <c r="H58" s="12">
        <v>15746100</v>
      </c>
      <c r="I58" s="12">
        <v>13746100</v>
      </c>
      <c r="J58" s="26">
        <f>E58+F58+G58+H58+I58</f>
        <v>96760730.55</v>
      </c>
    </row>
    <row r="59" spans="2:10" ht="30.75" thickBot="1">
      <c r="B59" s="73" t="s">
        <v>39</v>
      </c>
      <c r="C59" s="73" t="s">
        <v>15</v>
      </c>
      <c r="D59" s="42" t="s">
        <v>66</v>
      </c>
      <c r="E59" s="3">
        <f>SUM(E60:E60)</f>
        <v>0</v>
      </c>
      <c r="F59" s="13">
        <f>SUM(F60:F60)</f>
        <v>0</v>
      </c>
      <c r="G59" s="13"/>
      <c r="H59" s="13"/>
      <c r="I59" s="13"/>
      <c r="J59" s="26">
        <f>SUM(E59:H59)</f>
        <v>0</v>
      </c>
    </row>
    <row r="60" spans="2:10" ht="30.75" thickBot="1">
      <c r="B60" s="74"/>
      <c r="C60" s="74"/>
      <c r="D60" s="18" t="s">
        <v>69</v>
      </c>
      <c r="E60" s="3"/>
      <c r="F60" s="13"/>
      <c r="G60" s="13"/>
      <c r="H60" s="13"/>
      <c r="I60" s="13"/>
      <c r="J60" s="26">
        <f>SUM(E60:H60)</f>
        <v>0</v>
      </c>
    </row>
    <row r="61" spans="2:10" ht="15.75" thickBot="1">
      <c r="B61" s="69" t="s">
        <v>16</v>
      </c>
      <c r="C61" s="70"/>
      <c r="D61" s="70"/>
      <c r="E61" s="70"/>
      <c r="F61" s="70"/>
      <c r="G61" s="70"/>
      <c r="H61" s="70"/>
      <c r="I61" s="70"/>
      <c r="J61" s="71"/>
    </row>
    <row r="62" spans="2:10" ht="30.75" thickBot="1">
      <c r="B62" s="73" t="s">
        <v>40</v>
      </c>
      <c r="C62" s="73" t="s">
        <v>17</v>
      </c>
      <c r="D62" s="42" t="s">
        <v>66</v>
      </c>
      <c r="E62" s="3">
        <f>SUM(E63:E63)</f>
        <v>0</v>
      </c>
      <c r="F62" s="13">
        <f>SUM(F63:F63)</f>
        <v>37500</v>
      </c>
      <c r="G62" s="13">
        <f>SUM(G63:G63)</f>
        <v>0</v>
      </c>
      <c r="H62" s="13">
        <f>SUM(H63:H63)</f>
        <v>0</v>
      </c>
      <c r="I62" s="13">
        <f>SUM(I63:I63)</f>
        <v>0</v>
      </c>
      <c r="J62" s="26">
        <f>E62+F62+G62+H62+I62</f>
        <v>37500</v>
      </c>
    </row>
    <row r="63" spans="2:10" ht="57.75" customHeight="1" thickBot="1">
      <c r="B63" s="74"/>
      <c r="C63" s="74"/>
      <c r="D63" s="18" t="s">
        <v>69</v>
      </c>
      <c r="E63" s="3"/>
      <c r="F63" s="13">
        <v>37500</v>
      </c>
      <c r="G63" s="13">
        <v>0</v>
      </c>
      <c r="H63" s="13">
        <v>0</v>
      </c>
      <c r="I63" s="13">
        <v>0</v>
      </c>
      <c r="J63" s="26">
        <f>E63+F63+G63+H63+I63</f>
        <v>37500</v>
      </c>
    </row>
    <row r="64" spans="2:10" ht="30.75" thickBot="1">
      <c r="B64" s="73" t="s">
        <v>41</v>
      </c>
      <c r="C64" s="73" t="s">
        <v>18</v>
      </c>
      <c r="D64" s="42" t="s">
        <v>66</v>
      </c>
      <c r="E64" s="6">
        <v>28464.1</v>
      </c>
      <c r="F64" s="13">
        <f>SUM(F65:F65)</f>
        <v>34536.2</v>
      </c>
      <c r="G64" s="13">
        <f>SUM(G65:G65)</f>
        <v>0</v>
      </c>
      <c r="H64" s="13">
        <f>SUM(H65:H65)</f>
        <v>0</v>
      </c>
      <c r="I64" s="13">
        <f>SUM(I65:I65)</f>
        <v>0</v>
      </c>
      <c r="J64" s="26">
        <f>E64+F64+G64+H64+I64</f>
        <v>63000.299999999996</v>
      </c>
    </row>
    <row r="65" spans="2:10" ht="30.75" thickBot="1">
      <c r="B65" s="74"/>
      <c r="C65" s="74"/>
      <c r="D65" s="18" t="s">
        <v>69</v>
      </c>
      <c r="E65" s="12">
        <v>39560.5</v>
      </c>
      <c r="F65" s="12">
        <v>34536.2</v>
      </c>
      <c r="G65" s="12">
        <v>0</v>
      </c>
      <c r="H65" s="12">
        <v>0</v>
      </c>
      <c r="I65" s="12">
        <v>0</v>
      </c>
      <c r="J65" s="26">
        <f>E65+F65+G65+H65+I65</f>
        <v>74096.7</v>
      </c>
    </row>
    <row r="66" spans="2:10" ht="30.75" thickBot="1">
      <c r="B66" s="73" t="s">
        <v>42</v>
      </c>
      <c r="C66" s="73" t="s">
        <v>19</v>
      </c>
      <c r="D66" s="42" t="s">
        <v>66</v>
      </c>
      <c r="E66" s="3">
        <f>SUM(E67:E67)</f>
        <v>0</v>
      </c>
      <c r="F66" s="13">
        <f>SUM(F67:F67)</f>
        <v>0</v>
      </c>
      <c r="G66" s="13">
        <f>SUM(G67:G67)</f>
        <v>0</v>
      </c>
      <c r="H66" s="13">
        <f>SUM(H67:H67)</f>
        <v>0</v>
      </c>
      <c r="I66" s="13"/>
      <c r="J66" s="26">
        <f>SUM(E66:H66)</f>
        <v>0</v>
      </c>
    </row>
    <row r="67" spans="2:10" ht="30.75" thickBot="1">
      <c r="B67" s="74"/>
      <c r="C67" s="74"/>
      <c r="D67" s="18" t="s">
        <v>69</v>
      </c>
      <c r="E67" s="3"/>
      <c r="F67" s="13"/>
      <c r="G67" s="13"/>
      <c r="H67" s="13"/>
      <c r="I67" s="13"/>
      <c r="J67" s="26">
        <f>SUM(E67:H67)</f>
        <v>0</v>
      </c>
    </row>
    <row r="68" spans="2:10" ht="30.75" thickBot="1">
      <c r="B68" s="73" t="s">
        <v>43</v>
      </c>
      <c r="C68" s="73" t="s">
        <v>20</v>
      </c>
      <c r="D68" s="42" t="s">
        <v>66</v>
      </c>
      <c r="E68" s="6">
        <f>SUM(E69:E69)</f>
        <v>93110.75</v>
      </c>
      <c r="F68" s="13">
        <f>SUM(F69:F69)</f>
        <v>75327.24</v>
      </c>
      <c r="G68" s="13">
        <f>SUM(G69:G69)</f>
        <v>30000</v>
      </c>
      <c r="H68" s="13">
        <f>SUM(H69:H69)</f>
        <v>30000</v>
      </c>
      <c r="I68" s="13">
        <f>SUM(I69:I69)</f>
        <v>30000</v>
      </c>
      <c r="J68" s="26">
        <f>E68+F68+G68+H68+I68</f>
        <v>258437.99</v>
      </c>
    </row>
    <row r="69" spans="2:10" ht="30.75" thickBot="1">
      <c r="B69" s="74"/>
      <c r="C69" s="74"/>
      <c r="D69" s="18" t="s">
        <v>69</v>
      </c>
      <c r="E69" s="12">
        <v>93110.75</v>
      </c>
      <c r="F69" s="12">
        <v>75327.24</v>
      </c>
      <c r="G69" s="12">
        <v>30000</v>
      </c>
      <c r="H69" s="12">
        <v>30000</v>
      </c>
      <c r="I69" s="12">
        <v>30000</v>
      </c>
      <c r="J69" s="26">
        <f>E69+F69+G69+H69+I69</f>
        <v>258437.99</v>
      </c>
    </row>
    <row r="70" spans="2:10" ht="30.75" thickBot="1">
      <c r="B70" s="73" t="s">
        <v>44</v>
      </c>
      <c r="C70" s="73" t="s">
        <v>21</v>
      </c>
      <c r="D70" s="42" t="s">
        <v>66</v>
      </c>
      <c r="E70" s="6">
        <f>SUM(E71:E71)</f>
        <v>50113.2</v>
      </c>
      <c r="F70" s="13">
        <f>SUM(F71:F71)</f>
        <v>79596.86</v>
      </c>
      <c r="G70" s="13">
        <f>SUM(G71:G71)</f>
        <v>20000</v>
      </c>
      <c r="H70" s="13">
        <f>SUM(H71:H71)</f>
        <v>20000</v>
      </c>
      <c r="I70" s="13">
        <f>SUM(I71:I71)</f>
        <v>20000</v>
      </c>
      <c r="J70" s="26">
        <f>E70+F70+G70+H70+I70</f>
        <v>189710.06</v>
      </c>
    </row>
    <row r="71" spans="2:10" ht="30.75" thickBot="1">
      <c r="B71" s="74"/>
      <c r="C71" s="74"/>
      <c r="D71" s="18" t="s">
        <v>69</v>
      </c>
      <c r="E71" s="12">
        <v>50113.2</v>
      </c>
      <c r="F71" s="12">
        <v>79596.86</v>
      </c>
      <c r="G71" s="12">
        <v>20000</v>
      </c>
      <c r="H71" s="12">
        <v>20000</v>
      </c>
      <c r="I71" s="12">
        <v>20000</v>
      </c>
      <c r="J71" s="26">
        <f>E71+F71+G71+H71+I71</f>
        <v>189710.06</v>
      </c>
    </row>
    <row r="72" spans="2:10" ht="30.75" thickBot="1">
      <c r="B72" s="73" t="s">
        <v>45</v>
      </c>
      <c r="C72" s="73" t="s">
        <v>22</v>
      </c>
      <c r="D72" s="42" t="s">
        <v>66</v>
      </c>
      <c r="E72" s="3">
        <f>SUM(E73:E73)</f>
        <v>0</v>
      </c>
      <c r="F72" s="13">
        <f>SUM(F73:F73)</f>
        <v>0</v>
      </c>
      <c r="G72" s="13">
        <f>SUM(G73:G73)</f>
        <v>0</v>
      </c>
      <c r="H72" s="13">
        <f>SUM(H73:H73)</f>
        <v>0</v>
      </c>
      <c r="I72" s="13"/>
      <c r="J72" s="26">
        <f aca="true" t="shared" si="2" ref="J72:J91">SUM(E72:H72)</f>
        <v>0</v>
      </c>
    </row>
    <row r="73" spans="2:10" ht="30.75" thickBot="1">
      <c r="B73" s="74"/>
      <c r="C73" s="74"/>
      <c r="D73" s="18" t="s">
        <v>69</v>
      </c>
      <c r="E73" s="3"/>
      <c r="F73" s="13"/>
      <c r="G73" s="13"/>
      <c r="H73" s="13"/>
      <c r="I73" s="13"/>
      <c r="J73" s="26">
        <f t="shared" si="2"/>
        <v>0</v>
      </c>
    </row>
    <row r="74" spans="2:10" ht="15.75" thickBot="1">
      <c r="B74" s="69" t="s">
        <v>23</v>
      </c>
      <c r="C74" s="70"/>
      <c r="D74" s="70"/>
      <c r="E74" s="70"/>
      <c r="F74" s="70"/>
      <c r="G74" s="70"/>
      <c r="H74" s="70"/>
      <c r="I74" s="70"/>
      <c r="J74" s="71"/>
    </row>
    <row r="75" spans="2:10" ht="30.75" thickBot="1">
      <c r="B75" s="73" t="s">
        <v>46</v>
      </c>
      <c r="C75" s="73" t="s">
        <v>24</v>
      </c>
      <c r="D75" s="42" t="s">
        <v>66</v>
      </c>
      <c r="E75" s="3">
        <f>SUM(E76:E76)</f>
        <v>0</v>
      </c>
      <c r="F75" s="13">
        <f>SUM(F76:F76)</f>
        <v>0</v>
      </c>
      <c r="G75" s="13"/>
      <c r="H75" s="13"/>
      <c r="I75" s="13"/>
      <c r="J75" s="26">
        <f t="shared" si="2"/>
        <v>0</v>
      </c>
    </row>
    <row r="76" spans="2:10" ht="30.75" thickBot="1">
      <c r="B76" s="74"/>
      <c r="C76" s="74"/>
      <c r="D76" s="18" t="s">
        <v>69</v>
      </c>
      <c r="E76" s="3"/>
      <c r="F76" s="13"/>
      <c r="G76" s="13"/>
      <c r="H76" s="13"/>
      <c r="I76" s="13"/>
      <c r="J76" s="26">
        <f t="shared" si="2"/>
        <v>0</v>
      </c>
    </row>
    <row r="77" spans="2:10" ht="30.75" thickBot="1">
      <c r="B77" s="73" t="s">
        <v>47</v>
      </c>
      <c r="C77" s="73" t="s">
        <v>61</v>
      </c>
      <c r="D77" s="42" t="s">
        <v>66</v>
      </c>
      <c r="E77" s="3">
        <f>SUM(E78:E78)</f>
        <v>0</v>
      </c>
      <c r="F77" s="13">
        <f>SUM(F78:F78)</f>
        <v>0</v>
      </c>
      <c r="G77" s="13"/>
      <c r="H77" s="13"/>
      <c r="I77" s="13"/>
      <c r="J77" s="26">
        <f t="shared" si="2"/>
        <v>0</v>
      </c>
    </row>
    <row r="78" spans="2:10" ht="30.75" thickBot="1">
      <c r="B78" s="74"/>
      <c r="C78" s="74"/>
      <c r="D78" s="18" t="s">
        <v>69</v>
      </c>
      <c r="E78" s="3"/>
      <c r="F78" s="13"/>
      <c r="G78" s="13"/>
      <c r="H78" s="13"/>
      <c r="I78" s="13"/>
      <c r="J78" s="26">
        <f t="shared" si="2"/>
        <v>0</v>
      </c>
    </row>
    <row r="79" spans="2:10" ht="15.75" thickBot="1">
      <c r="B79" s="69" t="s">
        <v>25</v>
      </c>
      <c r="C79" s="70"/>
      <c r="D79" s="70"/>
      <c r="E79" s="70"/>
      <c r="F79" s="70"/>
      <c r="G79" s="70"/>
      <c r="H79" s="70"/>
      <c r="I79" s="70"/>
      <c r="J79" s="71"/>
    </row>
    <row r="80" spans="2:10" ht="30.75" thickBot="1">
      <c r="B80" s="76" t="s">
        <v>82</v>
      </c>
      <c r="C80" s="81" t="s">
        <v>26</v>
      </c>
      <c r="D80" s="42" t="s">
        <v>66</v>
      </c>
      <c r="E80" s="6">
        <f>SUM(E81:E81)</f>
        <v>896.4</v>
      </c>
      <c r="F80" s="13">
        <f>SUM(F81:F81)</f>
        <v>6000</v>
      </c>
      <c r="G80" s="13">
        <f>SUM(G81:G81)</f>
        <v>6000</v>
      </c>
      <c r="H80" s="13">
        <f>SUM(H81:H81)</f>
        <v>6000</v>
      </c>
      <c r="I80" s="13">
        <v>60000</v>
      </c>
      <c r="J80" s="26">
        <f aca="true" t="shared" si="3" ref="J80:J85">E80+F80+G80+H80+I80</f>
        <v>78896.4</v>
      </c>
    </row>
    <row r="81" spans="2:10" ht="30.75" thickBot="1">
      <c r="B81" s="79"/>
      <c r="C81" s="82"/>
      <c r="D81" s="18" t="s">
        <v>69</v>
      </c>
      <c r="E81" s="12">
        <v>896.4</v>
      </c>
      <c r="F81" s="12">
        <v>6000</v>
      </c>
      <c r="G81" s="12">
        <v>6000</v>
      </c>
      <c r="H81" s="12">
        <v>6000</v>
      </c>
      <c r="I81" s="12">
        <v>6000</v>
      </c>
      <c r="J81" s="26">
        <f t="shared" si="3"/>
        <v>24896.4</v>
      </c>
    </row>
    <row r="82" spans="2:10" ht="30.75" thickBot="1">
      <c r="B82" s="63" t="s">
        <v>48</v>
      </c>
      <c r="C82" s="73" t="s">
        <v>62</v>
      </c>
      <c r="D82" s="42" t="s">
        <v>66</v>
      </c>
      <c r="E82" s="7">
        <f>SUM(E83:E83)</f>
        <v>910766.6</v>
      </c>
      <c r="F82" s="11">
        <f>SUM(F83:F83)</f>
        <v>859974.1</v>
      </c>
      <c r="G82" s="11">
        <f>SUM(G83:G83)</f>
        <v>500000</v>
      </c>
      <c r="H82" s="11">
        <f>SUM(H83:H83)</f>
        <v>471500</v>
      </c>
      <c r="I82" s="11">
        <f>SUM(I83:I83)</f>
        <v>471500</v>
      </c>
      <c r="J82" s="26">
        <f t="shared" si="3"/>
        <v>3213740.7</v>
      </c>
    </row>
    <row r="83" spans="2:10" ht="30.75" thickBot="1">
      <c r="B83" s="64"/>
      <c r="C83" s="74"/>
      <c r="D83" s="18" t="s">
        <v>69</v>
      </c>
      <c r="E83" s="6">
        <f>E85+E87</f>
        <v>910766.6</v>
      </c>
      <c r="F83" s="13">
        <f>F85+F87</f>
        <v>859974.1</v>
      </c>
      <c r="G83" s="13">
        <v>500000</v>
      </c>
      <c r="H83" s="13">
        <v>471500</v>
      </c>
      <c r="I83" s="13">
        <v>471500</v>
      </c>
      <c r="J83" s="26">
        <f t="shared" si="3"/>
        <v>3213740.7</v>
      </c>
    </row>
    <row r="84" spans="2:10" ht="30.75" thickBot="1">
      <c r="B84" s="63" t="s">
        <v>79</v>
      </c>
      <c r="C84" s="73" t="s">
        <v>63</v>
      </c>
      <c r="D84" s="42" t="s">
        <v>66</v>
      </c>
      <c r="E84" s="7">
        <f>SUM(E85:E85)</f>
        <v>910766.6</v>
      </c>
      <c r="F84" s="11">
        <f>SUM(F85:F85)</f>
        <v>859974.1</v>
      </c>
      <c r="G84" s="11">
        <f>SUM(G85:G85)</f>
        <v>500000</v>
      </c>
      <c r="H84" s="11">
        <f>SUM(H85:H85)</f>
        <v>471500</v>
      </c>
      <c r="I84" s="11">
        <f>SUM(I85:I85)</f>
        <v>471500</v>
      </c>
      <c r="J84" s="26">
        <f t="shared" si="3"/>
        <v>3213740.7</v>
      </c>
    </row>
    <row r="85" spans="2:10" ht="30.75" thickBot="1">
      <c r="B85" s="64"/>
      <c r="C85" s="74"/>
      <c r="D85" s="18" t="s">
        <v>69</v>
      </c>
      <c r="E85" s="14">
        <v>910766.6</v>
      </c>
      <c r="F85" s="14">
        <v>859974.1</v>
      </c>
      <c r="G85" s="14">
        <v>500000</v>
      </c>
      <c r="H85" s="14">
        <v>471500</v>
      </c>
      <c r="I85" s="14">
        <v>471500</v>
      </c>
      <c r="J85" s="26">
        <f t="shared" si="3"/>
        <v>3213740.7</v>
      </c>
    </row>
    <row r="86" spans="2:10" ht="30.75" thickBot="1">
      <c r="B86" s="63" t="s">
        <v>49</v>
      </c>
      <c r="C86" s="73" t="s">
        <v>27</v>
      </c>
      <c r="D86" s="42" t="s">
        <v>66</v>
      </c>
      <c r="E86" s="4">
        <f>SUM(E87:E87)</f>
        <v>0</v>
      </c>
      <c r="F86" s="13">
        <f>SUM(F87:F87)</f>
        <v>0</v>
      </c>
      <c r="G86" s="13">
        <f>SUM(G87:G87)</f>
        <v>0</v>
      </c>
      <c r="H86" s="13">
        <f>SUM(H87:H87)</f>
        <v>0</v>
      </c>
      <c r="I86" s="13"/>
      <c r="J86" s="26">
        <f t="shared" si="2"/>
        <v>0</v>
      </c>
    </row>
    <row r="87" spans="2:10" ht="30.75" thickBot="1">
      <c r="B87" s="64"/>
      <c r="C87" s="74"/>
      <c r="D87" s="18" t="s">
        <v>69</v>
      </c>
      <c r="E87" s="4"/>
      <c r="F87" s="13"/>
      <c r="G87" s="13"/>
      <c r="H87" s="13"/>
      <c r="I87" s="13"/>
      <c r="J87" s="26">
        <f t="shared" si="2"/>
        <v>0</v>
      </c>
    </row>
    <row r="88" spans="2:10" ht="30.75" thickBot="1">
      <c r="B88" s="63" t="s">
        <v>50</v>
      </c>
      <c r="C88" s="73" t="s">
        <v>28</v>
      </c>
      <c r="D88" s="42" t="s">
        <v>66</v>
      </c>
      <c r="E88" s="11">
        <f>SUM(E89:E89)</f>
        <v>24367524.87</v>
      </c>
      <c r="F88" s="11">
        <f>SUM(F89:F89)</f>
        <v>23238370.87</v>
      </c>
      <c r="G88" s="11">
        <f>SUM(G89:G89)</f>
        <v>20138200</v>
      </c>
      <c r="H88" s="11">
        <f>SUM(H89:H89)</f>
        <v>19944200</v>
      </c>
      <c r="I88" s="11">
        <f>SUM(I89:I89)</f>
        <v>19944200</v>
      </c>
      <c r="J88" s="26">
        <f>E88+F88+G88+H88+I88</f>
        <v>107632495.74000001</v>
      </c>
    </row>
    <row r="89" spans="2:10" ht="30.75" thickBot="1">
      <c r="B89" s="64"/>
      <c r="C89" s="74"/>
      <c r="D89" s="18" t="s">
        <v>69</v>
      </c>
      <c r="E89" s="13">
        <f>E91+E93+E95</f>
        <v>24367524.87</v>
      </c>
      <c r="F89" s="13">
        <f>F91+F93+F95</f>
        <v>23238370.87</v>
      </c>
      <c r="G89" s="13">
        <f>G91+G93+G95</f>
        <v>20138200</v>
      </c>
      <c r="H89" s="13">
        <f>H91+H93+H95</f>
        <v>19944200</v>
      </c>
      <c r="I89" s="13">
        <f>I91+I93+I95</f>
        <v>19944200</v>
      </c>
      <c r="J89" s="26">
        <f>E89+F89+G89+H89+I89</f>
        <v>107632495.74000001</v>
      </c>
    </row>
    <row r="90" spans="2:10" ht="30.75" thickBot="1">
      <c r="B90" s="63" t="s">
        <v>51</v>
      </c>
      <c r="C90" s="63" t="s">
        <v>64</v>
      </c>
      <c r="D90" s="42" t="s">
        <v>66</v>
      </c>
      <c r="E90" s="7">
        <f>SUM(E91:E91)</f>
        <v>0</v>
      </c>
      <c r="F90" s="11">
        <f>SUM(F91:F91)</f>
        <v>0</v>
      </c>
      <c r="G90" s="11">
        <f>SUM(G91:G91)</f>
        <v>0</v>
      </c>
      <c r="H90" s="11">
        <f>SUM(H91:H91)</f>
        <v>0</v>
      </c>
      <c r="I90" s="11"/>
      <c r="J90" s="26">
        <f t="shared" si="2"/>
        <v>0</v>
      </c>
    </row>
    <row r="91" spans="2:10" ht="30.75" thickBot="1">
      <c r="B91" s="64"/>
      <c r="C91" s="64"/>
      <c r="D91" s="18" t="s">
        <v>69</v>
      </c>
      <c r="E91" s="6"/>
      <c r="F91" s="13"/>
      <c r="G91" s="13"/>
      <c r="H91" s="13"/>
      <c r="I91" s="13"/>
      <c r="J91" s="26">
        <f t="shared" si="2"/>
        <v>0</v>
      </c>
    </row>
    <row r="92" spans="2:10" ht="30.75" thickBot="1">
      <c r="B92" s="73" t="s">
        <v>75</v>
      </c>
      <c r="C92" s="87" t="s">
        <v>76</v>
      </c>
      <c r="D92" s="22" t="s">
        <v>66</v>
      </c>
      <c r="E92" s="15">
        <f>E93</f>
        <v>6401009.84</v>
      </c>
      <c r="F92" s="15">
        <f>F93</f>
        <v>5563506.11</v>
      </c>
      <c r="G92" s="15">
        <f>G93</f>
        <v>4934700</v>
      </c>
      <c r="H92" s="15">
        <f>H93</f>
        <v>4934700</v>
      </c>
      <c r="I92" s="15">
        <f>I93</f>
        <v>4934700</v>
      </c>
      <c r="J92" s="26">
        <f>E92+F92+G92+H92+I92</f>
        <v>26768615.95</v>
      </c>
    </row>
    <row r="93" spans="2:10" ht="30.75" thickBot="1">
      <c r="B93" s="74"/>
      <c r="C93" s="88"/>
      <c r="D93" s="23" t="s">
        <v>69</v>
      </c>
      <c r="E93" s="15">
        <v>6401009.84</v>
      </c>
      <c r="F93" s="15">
        <v>5563506.11</v>
      </c>
      <c r="G93" s="14">
        <v>4934700</v>
      </c>
      <c r="H93" s="14">
        <v>4934700</v>
      </c>
      <c r="I93" s="14">
        <v>4934700</v>
      </c>
      <c r="J93" s="26">
        <f>E93+F93+G93+H93+I93</f>
        <v>26768615.95</v>
      </c>
    </row>
    <row r="94" spans="2:10" ht="30.75" thickBot="1">
      <c r="B94" s="90" t="s">
        <v>77</v>
      </c>
      <c r="C94" s="91" t="s">
        <v>78</v>
      </c>
      <c r="D94" s="22" t="s">
        <v>66</v>
      </c>
      <c r="E94" s="15">
        <f>E95</f>
        <v>17966515.03</v>
      </c>
      <c r="F94" s="15">
        <f>F95</f>
        <v>17674864.76</v>
      </c>
      <c r="G94" s="15">
        <f>G95</f>
        <v>15203500</v>
      </c>
      <c r="H94" s="15">
        <f>H95</f>
        <v>15009500</v>
      </c>
      <c r="I94" s="15">
        <f>I95</f>
        <v>15009500</v>
      </c>
      <c r="J94" s="26">
        <f>E94+F94+G94+H94+I94</f>
        <v>80863879.79</v>
      </c>
    </row>
    <row r="95" spans="2:10" ht="30.75" thickBot="1">
      <c r="B95" s="90"/>
      <c r="C95" s="91"/>
      <c r="D95" s="23" t="s">
        <v>69</v>
      </c>
      <c r="E95" s="15">
        <v>17966515.03</v>
      </c>
      <c r="F95" s="15">
        <v>17674864.76</v>
      </c>
      <c r="G95" s="14">
        <v>15203500</v>
      </c>
      <c r="H95" s="14">
        <v>15009500</v>
      </c>
      <c r="I95" s="14">
        <v>15009500</v>
      </c>
      <c r="J95" s="26">
        <f>E95+F95+G95+H95+I95</f>
        <v>80863879.79</v>
      </c>
    </row>
  </sheetData>
  <sheetProtection/>
  <mergeCells count="83">
    <mergeCell ref="I1:J7"/>
    <mergeCell ref="B10:J13"/>
    <mergeCell ref="B15:B16"/>
    <mergeCell ref="D15:D16"/>
    <mergeCell ref="E15:J15"/>
    <mergeCell ref="B18:B19"/>
    <mergeCell ref="C18:C19"/>
    <mergeCell ref="B20:B21"/>
    <mergeCell ref="C20:C21"/>
    <mergeCell ref="B22:J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J33"/>
    <mergeCell ref="B34:B35"/>
    <mergeCell ref="C34:C35"/>
    <mergeCell ref="B36:B37"/>
    <mergeCell ref="C36:C37"/>
    <mergeCell ref="B38:B39"/>
    <mergeCell ref="C38:C39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J54"/>
    <mergeCell ref="B55:B56"/>
    <mergeCell ref="C55:C56"/>
    <mergeCell ref="B57:B58"/>
    <mergeCell ref="C57:C58"/>
    <mergeCell ref="B59:B60"/>
    <mergeCell ref="C59:C60"/>
    <mergeCell ref="B61:J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J74"/>
    <mergeCell ref="B75:B76"/>
    <mergeCell ref="C75:C76"/>
    <mergeCell ref="B77:B78"/>
    <mergeCell ref="C77:C78"/>
    <mergeCell ref="B79:J79"/>
    <mergeCell ref="B90:B91"/>
    <mergeCell ref="C90:C91"/>
    <mergeCell ref="B80:B81"/>
    <mergeCell ref="C80:C81"/>
    <mergeCell ref="B82:B83"/>
    <mergeCell ref="C82:C83"/>
    <mergeCell ref="B84:B85"/>
    <mergeCell ref="C84:C85"/>
    <mergeCell ref="B92:B93"/>
    <mergeCell ref="C92:C93"/>
    <mergeCell ref="B94:B95"/>
    <mergeCell ref="C94:C95"/>
    <mergeCell ref="B40:B41"/>
    <mergeCell ref="C40:C41"/>
    <mergeCell ref="B86:B87"/>
    <mergeCell ref="C86:C87"/>
    <mergeCell ref="B88:B89"/>
    <mergeCell ref="C88:C8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</dc:creator>
  <cp:keywords/>
  <dc:description/>
  <cp:lastModifiedBy>СальковаТА</cp:lastModifiedBy>
  <cp:lastPrinted>2017-02-14T11:54:12Z</cp:lastPrinted>
  <dcterms:created xsi:type="dcterms:W3CDTF">2007-01-15T11:45:58Z</dcterms:created>
  <dcterms:modified xsi:type="dcterms:W3CDTF">2017-02-14T11:55:35Z</dcterms:modified>
  <cp:category/>
  <cp:version/>
  <cp:contentType/>
  <cp:contentStatus/>
</cp:coreProperties>
</file>